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.xml" ContentType="application/vnd.openxmlformats-officedocument.drawing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wimcz-my.sharepoint.com/personal/jakub_tesarek_czechswimming_cz/Documents/CzechSwimming/01 ČSPS/01 REPREZENTACE/"/>
    </mc:Choice>
  </mc:AlternateContent>
  <xr:revisionPtr revIDLastSave="237" documentId="8_{15F3E4A9-B238-4694-8A00-8EA0BAA613F1}" xr6:coauthVersionLast="47" xr6:coauthVersionMax="47" xr10:uidLastSave="{1AC41501-BBF0-4EFC-8E22-A95D179068A7}"/>
  <bookViews>
    <workbookView xWindow="-120" yWindow="-120" windowWidth="29040" windowHeight="15840" xr2:uid="{00000000-000D-0000-FFFF-FFFF00000000}"/>
  </bookViews>
  <sheets>
    <sheet name="TEST ÚČINNOSTI ZÁBĚRU" sheetId="2" r:id="rId1"/>
    <sheet name="Vstupní data" sheetId="3" r:id="rId2"/>
    <sheet name="STReportPg2play" sheetId="11" state="hidden" r:id="rId3"/>
  </sheets>
  <definedNames>
    <definedName name="_xlnm._FilterDatabase" localSheetId="1" hidden="1">'Vstupní data'!$A$12:$CC$12</definedName>
    <definedName name="Cities" localSheetId="2">#REF!</definedName>
    <definedName name="Cities">#REF!</definedName>
    <definedName name="Countries" localSheetId="2">#REF!</definedName>
    <definedName name="Countries">#REF!</definedName>
    <definedName name="Expensive_cars" localSheetId="2">#REF!</definedName>
    <definedName name="Expensive_cars">#REF!</definedName>
    <definedName name="List1" localSheetId="2">#REF!</definedName>
    <definedName name="List1">#REF!</definedName>
    <definedName name="Names" localSheetId="2">#REF!</definedName>
    <definedName name="Names">#REF!</definedName>
    <definedName name="_xlnm.Print_Area" localSheetId="2">STReportPg2play!$A$1:$K$83</definedName>
    <definedName name="_xlnm.Print_Area" localSheetId="0">'TEST ÚČINNOSTI ZÁBĚRU'!#REF!</definedName>
    <definedName name="StepTestID">'Vstupní data'!#REF!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8" i="3" l="1"/>
  <c r="Y8" i="3"/>
  <c r="BB227" i="3" l="1"/>
  <c r="BB226" i="3"/>
  <c r="BB225" i="3"/>
  <c r="BB224" i="3"/>
  <c r="BB223" i="3"/>
  <c r="BB222" i="3"/>
  <c r="BB221" i="3"/>
  <c r="BB220" i="3"/>
  <c r="BB219" i="3"/>
  <c r="BB218" i="3"/>
  <c r="BB217" i="3"/>
  <c r="BB216" i="3"/>
  <c r="BB215" i="3"/>
  <c r="BB214" i="3"/>
  <c r="BB213" i="3"/>
  <c r="BB212" i="3"/>
  <c r="BB211" i="3"/>
  <c r="BB210" i="3"/>
  <c r="BB209" i="3"/>
  <c r="BB208" i="3"/>
  <c r="BB207" i="3"/>
  <c r="BB206" i="3"/>
  <c r="BB205" i="3"/>
  <c r="BB204" i="3"/>
  <c r="BB203" i="3"/>
  <c r="BB202" i="3"/>
  <c r="BB201" i="3"/>
  <c r="BB200" i="3"/>
  <c r="BB199" i="3"/>
  <c r="BB198" i="3"/>
  <c r="BB197" i="3"/>
  <c r="BB196" i="3"/>
  <c r="BB195" i="3"/>
  <c r="BB194" i="3"/>
  <c r="BB193" i="3"/>
  <c r="BB192" i="3"/>
  <c r="BB191" i="3"/>
  <c r="BB190" i="3"/>
  <c r="BB189" i="3"/>
  <c r="BB188" i="3"/>
  <c r="BB187" i="3"/>
  <c r="BB186" i="3"/>
  <c r="BB185" i="3"/>
  <c r="BB184" i="3"/>
  <c r="BB183" i="3"/>
  <c r="BB182" i="3"/>
  <c r="BB181" i="3"/>
  <c r="BB180" i="3"/>
  <c r="BB179" i="3"/>
  <c r="BB178" i="3"/>
  <c r="BB177" i="3"/>
  <c r="BB176" i="3"/>
  <c r="BB175" i="3"/>
  <c r="BB174" i="3"/>
  <c r="BB173" i="3"/>
  <c r="BB172" i="3"/>
  <c r="BB171" i="3"/>
  <c r="BB170" i="3"/>
  <c r="BB169" i="3"/>
  <c r="BB168" i="3"/>
  <c r="BB167" i="3"/>
  <c r="BB166" i="3"/>
  <c r="BB165" i="3"/>
  <c r="BB164" i="3"/>
  <c r="BB163" i="3"/>
  <c r="BB162" i="3"/>
  <c r="BB161" i="3"/>
  <c r="BB160" i="3"/>
  <c r="BB159" i="3"/>
  <c r="BB158" i="3"/>
  <c r="BB157" i="3"/>
  <c r="BB156" i="3"/>
  <c r="BB155" i="3"/>
  <c r="BB154" i="3"/>
  <c r="BB153" i="3"/>
  <c r="BB152" i="3"/>
  <c r="BB151" i="3"/>
  <c r="BB150" i="3"/>
  <c r="BB149" i="3"/>
  <c r="BB148" i="3"/>
  <c r="BB147" i="3"/>
  <c r="BB146" i="3"/>
  <c r="BB145" i="3"/>
  <c r="BB144" i="3"/>
  <c r="BB143" i="3"/>
  <c r="BB142" i="3"/>
  <c r="BB141" i="3"/>
  <c r="BB140" i="3"/>
  <c r="BB139" i="3"/>
  <c r="BB138" i="3"/>
  <c r="BB137" i="3"/>
  <c r="BB136" i="3"/>
  <c r="BB135" i="3"/>
  <c r="BB134" i="3"/>
  <c r="BB133" i="3"/>
  <c r="BB132" i="3"/>
  <c r="BB131" i="3"/>
  <c r="BB130" i="3"/>
  <c r="BB129" i="3"/>
  <c r="BB128" i="3"/>
  <c r="BB127" i="3"/>
  <c r="BB126" i="3"/>
  <c r="BB125" i="3"/>
  <c r="BB124" i="3"/>
  <c r="BB123" i="3"/>
  <c r="BB122" i="3"/>
  <c r="BB121" i="3"/>
  <c r="BB120" i="3"/>
  <c r="BB119" i="3"/>
  <c r="BB118" i="3"/>
  <c r="BB117" i="3"/>
  <c r="BB116" i="3"/>
  <c r="BB115" i="3"/>
  <c r="BB114" i="3"/>
  <c r="BB113" i="3"/>
  <c r="BB112" i="3"/>
  <c r="BB111" i="3"/>
  <c r="BB110" i="3"/>
  <c r="BB109" i="3"/>
  <c r="BB108" i="3"/>
  <c r="BB107" i="3"/>
  <c r="BB106" i="3"/>
  <c r="BB105" i="3"/>
  <c r="BB104" i="3"/>
  <c r="BB103" i="3"/>
  <c r="BB102" i="3"/>
  <c r="BB101" i="3"/>
  <c r="BB100" i="3"/>
  <c r="BB99" i="3"/>
  <c r="BB98" i="3"/>
  <c r="BB97" i="3"/>
  <c r="BB96" i="3"/>
  <c r="BB95" i="3"/>
  <c r="BB94" i="3"/>
  <c r="BB93" i="3"/>
  <c r="BB92" i="3"/>
  <c r="BB91" i="3"/>
  <c r="BB90" i="3"/>
  <c r="BB89" i="3"/>
  <c r="BB88" i="3"/>
  <c r="BB87" i="3"/>
  <c r="BB86" i="3"/>
  <c r="BB85" i="3"/>
  <c r="BB84" i="3"/>
  <c r="BB83" i="3"/>
  <c r="BB82" i="3"/>
  <c r="BB81" i="3"/>
  <c r="BB80" i="3"/>
  <c r="BB79" i="3"/>
  <c r="BB78" i="3"/>
  <c r="BB77" i="3"/>
  <c r="BB76" i="3"/>
  <c r="BB75" i="3"/>
  <c r="BB74" i="3"/>
  <c r="BB73" i="3"/>
  <c r="BB72" i="3"/>
  <c r="BB71" i="3"/>
  <c r="BB70" i="3"/>
  <c r="BB69" i="3"/>
  <c r="BB68" i="3"/>
  <c r="BB67" i="3"/>
  <c r="BB66" i="3"/>
  <c r="BB65" i="3"/>
  <c r="BB64" i="3"/>
  <c r="BB63" i="3"/>
  <c r="BB62" i="3"/>
  <c r="BB61" i="3"/>
  <c r="BB60" i="3"/>
  <c r="BB59" i="3"/>
  <c r="BB58" i="3"/>
  <c r="BB57" i="3"/>
  <c r="BB56" i="3"/>
  <c r="BB55" i="3"/>
  <c r="BB54" i="3"/>
  <c r="BB53" i="3"/>
  <c r="BB52" i="3"/>
  <c r="BB51" i="3"/>
  <c r="BB50" i="3"/>
  <c r="BB49" i="3"/>
  <c r="BB48" i="3"/>
  <c r="BB47" i="3"/>
  <c r="BB46" i="3"/>
  <c r="BB45" i="3"/>
  <c r="BB44" i="3"/>
  <c r="BB43" i="3"/>
  <c r="BB42" i="3"/>
  <c r="BB41" i="3"/>
  <c r="BB40" i="3"/>
  <c r="BB39" i="3"/>
  <c r="BB38" i="3"/>
  <c r="BB37" i="3"/>
  <c r="BB36" i="3"/>
  <c r="BB35" i="3"/>
  <c r="BB34" i="3"/>
  <c r="BB33" i="3"/>
  <c r="BB32" i="3"/>
  <c r="BB31" i="3"/>
  <c r="BB30" i="3"/>
  <c r="BB29" i="3"/>
  <c r="BB28" i="3"/>
  <c r="BB27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4" i="3"/>
  <c r="BB13" i="3"/>
  <c r="AY227" i="3"/>
  <c r="AY226" i="3"/>
  <c r="AY225" i="3"/>
  <c r="AY224" i="3"/>
  <c r="AY223" i="3"/>
  <c r="AY222" i="3"/>
  <c r="AY221" i="3"/>
  <c r="AY220" i="3"/>
  <c r="AY219" i="3"/>
  <c r="AY218" i="3"/>
  <c r="AY217" i="3"/>
  <c r="AY216" i="3"/>
  <c r="AY215" i="3"/>
  <c r="AY214" i="3"/>
  <c r="AY213" i="3"/>
  <c r="AY212" i="3"/>
  <c r="AY211" i="3"/>
  <c r="AY210" i="3"/>
  <c r="AY209" i="3"/>
  <c r="AY208" i="3"/>
  <c r="AY207" i="3"/>
  <c r="AY206" i="3"/>
  <c r="AY205" i="3"/>
  <c r="AY204" i="3"/>
  <c r="AY203" i="3"/>
  <c r="AY202" i="3"/>
  <c r="AY201" i="3"/>
  <c r="AY200" i="3"/>
  <c r="AY199" i="3"/>
  <c r="AY198" i="3"/>
  <c r="AY197" i="3"/>
  <c r="AY196" i="3"/>
  <c r="AY195" i="3"/>
  <c r="AY194" i="3"/>
  <c r="AY193" i="3"/>
  <c r="AY192" i="3"/>
  <c r="AY191" i="3"/>
  <c r="AY190" i="3"/>
  <c r="AY189" i="3"/>
  <c r="AY188" i="3"/>
  <c r="AY187" i="3"/>
  <c r="AY186" i="3"/>
  <c r="AY185" i="3"/>
  <c r="AY184" i="3"/>
  <c r="AY183" i="3"/>
  <c r="AY182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Y40" i="3"/>
  <c r="AY39" i="3"/>
  <c r="AY38" i="3"/>
  <c r="AY37" i="3"/>
  <c r="AY36" i="3"/>
  <c r="AY35" i="3"/>
  <c r="AY34" i="3"/>
  <c r="AY33" i="3"/>
  <c r="AY32" i="3"/>
  <c r="AY31" i="3"/>
  <c r="AY30" i="3"/>
  <c r="AY29" i="3"/>
  <c r="AY28" i="3"/>
  <c r="AY27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4" i="3"/>
  <c r="AY13" i="3"/>
  <c r="AV227" i="3"/>
  <c r="AV226" i="3"/>
  <c r="AV225" i="3"/>
  <c r="AV224" i="3"/>
  <c r="AV223" i="3"/>
  <c r="AV222" i="3"/>
  <c r="AV221" i="3"/>
  <c r="AV220" i="3"/>
  <c r="AV219" i="3"/>
  <c r="AV218" i="3"/>
  <c r="AV217" i="3"/>
  <c r="AV216" i="3"/>
  <c r="AV215" i="3"/>
  <c r="AV214" i="3"/>
  <c r="AV213" i="3"/>
  <c r="AV212" i="3"/>
  <c r="AV211" i="3"/>
  <c r="AV210" i="3"/>
  <c r="AV209" i="3"/>
  <c r="AV208" i="3"/>
  <c r="AV207" i="3"/>
  <c r="AV206" i="3"/>
  <c r="AV205" i="3"/>
  <c r="AV204" i="3"/>
  <c r="AV203" i="3"/>
  <c r="AV202" i="3"/>
  <c r="AV201" i="3"/>
  <c r="AV200" i="3"/>
  <c r="AV199" i="3"/>
  <c r="AV198" i="3"/>
  <c r="AV197" i="3"/>
  <c r="AV196" i="3"/>
  <c r="AV195" i="3"/>
  <c r="AV194" i="3"/>
  <c r="AV193" i="3"/>
  <c r="AV192" i="3"/>
  <c r="AV191" i="3"/>
  <c r="AV190" i="3"/>
  <c r="AV189" i="3"/>
  <c r="AV188" i="3"/>
  <c r="AV187" i="3"/>
  <c r="AV186" i="3"/>
  <c r="AV185" i="3"/>
  <c r="AV184" i="3"/>
  <c r="AV183" i="3"/>
  <c r="AV182" i="3"/>
  <c r="AV181" i="3"/>
  <c r="AV180" i="3"/>
  <c r="AV179" i="3"/>
  <c r="AV178" i="3"/>
  <c r="AV177" i="3"/>
  <c r="AV176" i="3"/>
  <c r="AV175" i="3"/>
  <c r="AV174" i="3"/>
  <c r="AV173" i="3"/>
  <c r="AV172" i="3"/>
  <c r="AV171" i="3"/>
  <c r="AV170" i="3"/>
  <c r="AV169" i="3"/>
  <c r="AV168" i="3"/>
  <c r="AV167" i="3"/>
  <c r="AV166" i="3"/>
  <c r="AV165" i="3"/>
  <c r="AV164" i="3"/>
  <c r="AV163" i="3"/>
  <c r="AV162" i="3"/>
  <c r="AV161" i="3"/>
  <c r="AV160" i="3"/>
  <c r="AV159" i="3"/>
  <c r="AV158" i="3"/>
  <c r="AV157" i="3"/>
  <c r="AV156" i="3"/>
  <c r="AV155" i="3"/>
  <c r="AV154" i="3"/>
  <c r="AV153" i="3"/>
  <c r="AV152" i="3"/>
  <c r="AV151" i="3"/>
  <c r="AV150" i="3"/>
  <c r="AV149" i="3"/>
  <c r="AV148" i="3"/>
  <c r="AV147" i="3"/>
  <c r="AV146" i="3"/>
  <c r="AV145" i="3"/>
  <c r="AV144" i="3"/>
  <c r="AV143" i="3"/>
  <c r="AV142" i="3"/>
  <c r="AV141" i="3"/>
  <c r="AV140" i="3"/>
  <c r="AV139" i="3"/>
  <c r="AV138" i="3"/>
  <c r="AV137" i="3"/>
  <c r="AV136" i="3"/>
  <c r="AV135" i="3"/>
  <c r="AV134" i="3"/>
  <c r="AV133" i="3"/>
  <c r="AV132" i="3"/>
  <c r="AV131" i="3"/>
  <c r="AV130" i="3"/>
  <c r="AV129" i="3"/>
  <c r="AV128" i="3"/>
  <c r="AV127" i="3"/>
  <c r="AV126" i="3"/>
  <c r="AV125" i="3"/>
  <c r="AV124" i="3"/>
  <c r="AV123" i="3"/>
  <c r="AV122" i="3"/>
  <c r="AV121" i="3"/>
  <c r="AV120" i="3"/>
  <c r="AV119" i="3"/>
  <c r="AV118" i="3"/>
  <c r="AV117" i="3"/>
  <c r="AV116" i="3"/>
  <c r="AV115" i="3"/>
  <c r="AV114" i="3"/>
  <c r="AV113" i="3"/>
  <c r="AV112" i="3"/>
  <c r="AV111" i="3"/>
  <c r="AV110" i="3"/>
  <c r="AV109" i="3"/>
  <c r="AV108" i="3"/>
  <c r="AV107" i="3"/>
  <c r="AV106" i="3"/>
  <c r="AV105" i="3"/>
  <c r="AV104" i="3"/>
  <c r="AV103" i="3"/>
  <c r="AV102" i="3"/>
  <c r="AV101" i="3"/>
  <c r="AV100" i="3"/>
  <c r="AV99" i="3"/>
  <c r="AV98" i="3"/>
  <c r="AV97" i="3"/>
  <c r="AV96" i="3"/>
  <c r="AV95" i="3"/>
  <c r="AV94" i="3"/>
  <c r="AV93" i="3"/>
  <c r="AV92" i="3"/>
  <c r="AV91" i="3"/>
  <c r="AV90" i="3"/>
  <c r="AV89" i="3"/>
  <c r="AV88" i="3"/>
  <c r="AV87" i="3"/>
  <c r="AV86" i="3"/>
  <c r="AV85" i="3"/>
  <c r="AV84" i="3"/>
  <c r="AV83" i="3"/>
  <c r="AV82" i="3"/>
  <c r="AV81" i="3"/>
  <c r="AV80" i="3"/>
  <c r="AV79" i="3"/>
  <c r="AV78" i="3"/>
  <c r="AV77" i="3"/>
  <c r="AV76" i="3"/>
  <c r="AV75" i="3"/>
  <c r="AV74" i="3"/>
  <c r="AV73" i="3"/>
  <c r="AV72" i="3"/>
  <c r="AV71" i="3"/>
  <c r="AV70" i="3"/>
  <c r="AV69" i="3"/>
  <c r="AV68" i="3"/>
  <c r="AV67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V13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13" i="3"/>
  <c r="CB16" i="3" l="1"/>
  <c r="CB15" i="3"/>
  <c r="CB17" i="3"/>
  <c r="CB18" i="3"/>
  <c r="CB19" i="3"/>
  <c r="CB20" i="3"/>
  <c r="CB21" i="3"/>
  <c r="CB22" i="3"/>
  <c r="CB23" i="3"/>
  <c r="CB24" i="3"/>
  <c r="CB25" i="3"/>
  <c r="CB26" i="3"/>
  <c r="CB27" i="3"/>
  <c r="CB28" i="3"/>
  <c r="CB29" i="3"/>
  <c r="CB30" i="3"/>
  <c r="CB31" i="3"/>
  <c r="CB32" i="3"/>
  <c r="CB33" i="3"/>
  <c r="CB34" i="3"/>
  <c r="CB35" i="3"/>
  <c r="CB36" i="3"/>
  <c r="CB37" i="3"/>
  <c r="CB38" i="3"/>
  <c r="CB39" i="3"/>
  <c r="CB40" i="3"/>
  <c r="CB41" i="3"/>
  <c r="CB42" i="3"/>
  <c r="CB43" i="3"/>
  <c r="CB44" i="3"/>
  <c r="CB45" i="3"/>
  <c r="CB46" i="3"/>
  <c r="CB47" i="3"/>
  <c r="CB48" i="3"/>
  <c r="CB49" i="3"/>
  <c r="CB50" i="3"/>
  <c r="CB51" i="3"/>
  <c r="CB52" i="3"/>
  <c r="CB53" i="3"/>
  <c r="CB54" i="3"/>
  <c r="CB55" i="3"/>
  <c r="CB56" i="3"/>
  <c r="CB57" i="3"/>
  <c r="CB58" i="3"/>
  <c r="CB59" i="3"/>
  <c r="CB60" i="3"/>
  <c r="CB61" i="3"/>
  <c r="CB62" i="3"/>
  <c r="CB63" i="3"/>
  <c r="CB64" i="3"/>
  <c r="CB65" i="3"/>
  <c r="CB66" i="3"/>
  <c r="CB67" i="3"/>
  <c r="CB68" i="3"/>
  <c r="CB69" i="3"/>
  <c r="CB70" i="3"/>
  <c r="CB71" i="3"/>
  <c r="CB72" i="3"/>
  <c r="CB73" i="3"/>
  <c r="CB74" i="3"/>
  <c r="CB75" i="3"/>
  <c r="CB76" i="3"/>
  <c r="CB77" i="3"/>
  <c r="CB78" i="3"/>
  <c r="CB79" i="3"/>
  <c r="CB80" i="3"/>
  <c r="CB81" i="3"/>
  <c r="CB82" i="3"/>
  <c r="CB83" i="3"/>
  <c r="CB84" i="3"/>
  <c r="CB85" i="3"/>
  <c r="CB86" i="3"/>
  <c r="CB87" i="3"/>
  <c r="CB88" i="3"/>
  <c r="CB89" i="3"/>
  <c r="CB90" i="3"/>
  <c r="CB91" i="3"/>
  <c r="CB92" i="3"/>
  <c r="CB93" i="3"/>
  <c r="CB94" i="3"/>
  <c r="CB95" i="3"/>
  <c r="CB96" i="3"/>
  <c r="CB97" i="3"/>
  <c r="CB98" i="3"/>
  <c r="CB99" i="3"/>
  <c r="CB100" i="3"/>
  <c r="CB101" i="3"/>
  <c r="CB102" i="3"/>
  <c r="CB103" i="3"/>
  <c r="CB104" i="3"/>
  <c r="CB105" i="3"/>
  <c r="CB106" i="3"/>
  <c r="CB107" i="3"/>
  <c r="CB108" i="3"/>
  <c r="CB109" i="3"/>
  <c r="CB110" i="3"/>
  <c r="CB111" i="3"/>
  <c r="CB112" i="3"/>
  <c r="CB113" i="3"/>
  <c r="CB114" i="3"/>
  <c r="CB115" i="3"/>
  <c r="CB116" i="3"/>
  <c r="CB117" i="3"/>
  <c r="CB118" i="3"/>
  <c r="CB119" i="3"/>
  <c r="CB120" i="3"/>
  <c r="CB121" i="3"/>
  <c r="CB122" i="3"/>
  <c r="CB123" i="3"/>
  <c r="CB124" i="3"/>
  <c r="CB125" i="3"/>
  <c r="CB126" i="3"/>
  <c r="CB127" i="3"/>
  <c r="CB128" i="3"/>
  <c r="CB129" i="3"/>
  <c r="CB130" i="3"/>
  <c r="CB131" i="3"/>
  <c r="CB132" i="3"/>
  <c r="CB133" i="3"/>
  <c r="CB134" i="3"/>
  <c r="CB135" i="3"/>
  <c r="CB136" i="3"/>
  <c r="CB137" i="3"/>
  <c r="CB138" i="3"/>
  <c r="CB139" i="3"/>
  <c r="CB140" i="3"/>
  <c r="CB141" i="3"/>
  <c r="CB142" i="3"/>
  <c r="CB143" i="3"/>
  <c r="CB144" i="3"/>
  <c r="CB145" i="3"/>
  <c r="CB146" i="3"/>
  <c r="CB147" i="3"/>
  <c r="CB148" i="3"/>
  <c r="CB149" i="3"/>
  <c r="CB150" i="3"/>
  <c r="CB151" i="3"/>
  <c r="CB152" i="3"/>
  <c r="CB153" i="3"/>
  <c r="CB154" i="3"/>
  <c r="CB155" i="3"/>
  <c r="CB156" i="3"/>
  <c r="CB157" i="3"/>
  <c r="CB158" i="3"/>
  <c r="CB159" i="3"/>
  <c r="CB160" i="3"/>
  <c r="CB161" i="3"/>
  <c r="CB162" i="3"/>
  <c r="CB163" i="3"/>
  <c r="CB164" i="3"/>
  <c r="CB165" i="3"/>
  <c r="CB166" i="3"/>
  <c r="CB167" i="3"/>
  <c r="CB168" i="3"/>
  <c r="CB169" i="3"/>
  <c r="CB170" i="3"/>
  <c r="CB171" i="3"/>
  <c r="CB172" i="3"/>
  <c r="CB173" i="3"/>
  <c r="CB174" i="3"/>
  <c r="CB175" i="3"/>
  <c r="CB176" i="3"/>
  <c r="CB177" i="3"/>
  <c r="CB178" i="3"/>
  <c r="CB179" i="3"/>
  <c r="CB180" i="3"/>
  <c r="CB181" i="3"/>
  <c r="CB182" i="3"/>
  <c r="CB183" i="3"/>
  <c r="CB184" i="3"/>
  <c r="CB185" i="3"/>
  <c r="CB186" i="3"/>
  <c r="CB187" i="3"/>
  <c r="CB188" i="3"/>
  <c r="CB189" i="3"/>
  <c r="CB190" i="3"/>
  <c r="CB191" i="3"/>
  <c r="CB192" i="3"/>
  <c r="CB193" i="3"/>
  <c r="CB194" i="3"/>
  <c r="CB195" i="3"/>
  <c r="CB196" i="3"/>
  <c r="CB197" i="3"/>
  <c r="CB198" i="3"/>
  <c r="CB199" i="3"/>
  <c r="CB200" i="3"/>
  <c r="CB201" i="3"/>
  <c r="CB202" i="3"/>
  <c r="CB203" i="3"/>
  <c r="CB204" i="3"/>
  <c r="CB205" i="3"/>
  <c r="CB206" i="3"/>
  <c r="CB207" i="3"/>
  <c r="CB208" i="3"/>
  <c r="CB209" i="3"/>
  <c r="CB210" i="3"/>
  <c r="CB211" i="3"/>
  <c r="CB212" i="3"/>
  <c r="CB213" i="3"/>
  <c r="CB214" i="3"/>
  <c r="CB215" i="3"/>
  <c r="CB216" i="3"/>
  <c r="CB217" i="3"/>
  <c r="CB218" i="3"/>
  <c r="CB219" i="3"/>
  <c r="CB220" i="3"/>
  <c r="CB221" i="3"/>
  <c r="CB222" i="3"/>
  <c r="CB223" i="3"/>
  <c r="CB224" i="3"/>
  <c r="CB225" i="3"/>
  <c r="CB226" i="3"/>
  <c r="CB227" i="3"/>
  <c r="CB13" i="3"/>
  <c r="A13" i="3" s="1"/>
  <c r="CB14" i="3"/>
  <c r="CC21" i="3"/>
  <c r="H8" i="2" l="1"/>
  <c r="CC14" i="3" l="1"/>
  <c r="A14" i="3"/>
  <c r="CA14" i="3"/>
  <c r="BZ14" i="3"/>
  <c r="BY14" i="3"/>
  <c r="BX14" i="3"/>
  <c r="BV14" i="3"/>
  <c r="BT14" i="3"/>
  <c r="BS14" i="3"/>
  <c r="BR14" i="3"/>
  <c r="BQ14" i="3"/>
  <c r="BP14" i="3"/>
  <c r="BO14" i="3"/>
  <c r="BN14" i="3"/>
  <c r="CL14" i="3" l="1"/>
  <c r="CK14" i="3"/>
  <c r="BU14" i="3"/>
  <c r="BW14" i="3"/>
  <c r="CE14" i="3"/>
  <c r="CG14" i="3"/>
  <c r="CI14" i="3"/>
  <c r="CD14" i="3"/>
  <c r="CF14" i="3"/>
  <c r="CH14" i="3"/>
  <c r="CJ14" i="3"/>
  <c r="E6" i="11" l="1"/>
  <c r="B8" i="11" l="1"/>
  <c r="D6" i="11"/>
  <c r="CC227" i="3"/>
  <c r="A227" i="3"/>
  <c r="CA227" i="3"/>
  <c r="BZ227" i="3"/>
  <c r="BY227" i="3"/>
  <c r="BX227" i="3"/>
  <c r="BV227" i="3"/>
  <c r="BT227" i="3"/>
  <c r="BS227" i="3"/>
  <c r="BR227" i="3"/>
  <c r="BQ227" i="3"/>
  <c r="BP227" i="3"/>
  <c r="BO227" i="3"/>
  <c r="BN227" i="3"/>
  <c r="CC226" i="3"/>
  <c r="A226" i="3"/>
  <c r="CA226" i="3"/>
  <c r="BZ226" i="3"/>
  <c r="BY226" i="3"/>
  <c r="BX226" i="3"/>
  <c r="BV226" i="3"/>
  <c r="BT226" i="3"/>
  <c r="BS226" i="3"/>
  <c r="BR226" i="3"/>
  <c r="BQ226" i="3"/>
  <c r="BP226" i="3"/>
  <c r="BO226" i="3"/>
  <c r="BN226" i="3"/>
  <c r="CC225" i="3"/>
  <c r="A225" i="3"/>
  <c r="CA225" i="3"/>
  <c r="BZ225" i="3"/>
  <c r="BY225" i="3"/>
  <c r="BX225" i="3"/>
  <c r="BV225" i="3"/>
  <c r="BT225" i="3"/>
  <c r="BS225" i="3"/>
  <c r="BR225" i="3"/>
  <c r="BQ225" i="3"/>
  <c r="BP225" i="3"/>
  <c r="BO225" i="3"/>
  <c r="BN225" i="3"/>
  <c r="CC224" i="3"/>
  <c r="A224" i="3"/>
  <c r="CA224" i="3"/>
  <c r="BZ224" i="3"/>
  <c r="BY224" i="3"/>
  <c r="BX224" i="3"/>
  <c r="BV224" i="3"/>
  <c r="BT224" i="3"/>
  <c r="BS224" i="3"/>
  <c r="BR224" i="3"/>
  <c r="BQ224" i="3"/>
  <c r="BP224" i="3"/>
  <c r="BO224" i="3"/>
  <c r="BN224" i="3"/>
  <c r="CC223" i="3"/>
  <c r="A223" i="3"/>
  <c r="CA223" i="3"/>
  <c r="BZ223" i="3"/>
  <c r="BY223" i="3"/>
  <c r="BX223" i="3"/>
  <c r="BV223" i="3"/>
  <c r="BT223" i="3"/>
  <c r="BS223" i="3"/>
  <c r="BR223" i="3"/>
  <c r="BQ223" i="3"/>
  <c r="BP223" i="3"/>
  <c r="BO223" i="3"/>
  <c r="BN223" i="3"/>
  <c r="CC222" i="3"/>
  <c r="A222" i="3"/>
  <c r="CA222" i="3"/>
  <c r="BZ222" i="3"/>
  <c r="BY222" i="3"/>
  <c r="BX222" i="3"/>
  <c r="BV222" i="3"/>
  <c r="BT222" i="3"/>
  <c r="BS222" i="3"/>
  <c r="BR222" i="3"/>
  <c r="BQ222" i="3"/>
  <c r="BP222" i="3"/>
  <c r="BO222" i="3"/>
  <c r="BN222" i="3"/>
  <c r="CC221" i="3"/>
  <c r="A221" i="3"/>
  <c r="CA221" i="3"/>
  <c r="BZ221" i="3"/>
  <c r="BY221" i="3"/>
  <c r="BX221" i="3"/>
  <c r="BV221" i="3"/>
  <c r="BT221" i="3"/>
  <c r="BS221" i="3"/>
  <c r="BR221" i="3"/>
  <c r="BQ221" i="3"/>
  <c r="BP221" i="3"/>
  <c r="BO221" i="3"/>
  <c r="BN221" i="3"/>
  <c r="CC220" i="3"/>
  <c r="A220" i="3"/>
  <c r="CA220" i="3"/>
  <c r="BZ220" i="3"/>
  <c r="BY220" i="3"/>
  <c r="BX220" i="3"/>
  <c r="BV220" i="3"/>
  <c r="BT220" i="3"/>
  <c r="BS220" i="3"/>
  <c r="BR220" i="3"/>
  <c r="BQ220" i="3"/>
  <c r="BP220" i="3"/>
  <c r="BO220" i="3"/>
  <c r="BN220" i="3"/>
  <c r="CC219" i="3"/>
  <c r="A219" i="3"/>
  <c r="CA219" i="3"/>
  <c r="BZ219" i="3"/>
  <c r="BY219" i="3"/>
  <c r="BX219" i="3"/>
  <c r="BV219" i="3"/>
  <c r="BT219" i="3"/>
  <c r="BS219" i="3"/>
  <c r="BR219" i="3"/>
  <c r="BQ219" i="3"/>
  <c r="BP219" i="3"/>
  <c r="BO219" i="3"/>
  <c r="BN219" i="3"/>
  <c r="CC218" i="3"/>
  <c r="A218" i="3"/>
  <c r="CA218" i="3"/>
  <c r="BZ218" i="3"/>
  <c r="BY218" i="3"/>
  <c r="BX218" i="3"/>
  <c r="BV218" i="3"/>
  <c r="BT218" i="3"/>
  <c r="BS218" i="3"/>
  <c r="BR218" i="3"/>
  <c r="BQ218" i="3"/>
  <c r="BP218" i="3"/>
  <c r="BO218" i="3"/>
  <c r="BN218" i="3"/>
  <c r="CC217" i="3"/>
  <c r="A217" i="3"/>
  <c r="CA217" i="3"/>
  <c r="BZ217" i="3"/>
  <c r="BY217" i="3"/>
  <c r="BX217" i="3"/>
  <c r="BV217" i="3"/>
  <c r="BT217" i="3"/>
  <c r="BS217" i="3"/>
  <c r="BR217" i="3"/>
  <c r="BQ217" i="3"/>
  <c r="BP217" i="3"/>
  <c r="BO217" i="3"/>
  <c r="BN217" i="3"/>
  <c r="CC216" i="3"/>
  <c r="A216" i="3"/>
  <c r="CA216" i="3"/>
  <c r="BZ216" i="3"/>
  <c r="BY216" i="3"/>
  <c r="BX216" i="3"/>
  <c r="BV216" i="3"/>
  <c r="BT216" i="3"/>
  <c r="BS216" i="3"/>
  <c r="BR216" i="3"/>
  <c r="BQ216" i="3"/>
  <c r="BP216" i="3"/>
  <c r="BO216" i="3"/>
  <c r="BN216" i="3"/>
  <c r="CC215" i="3"/>
  <c r="A215" i="3"/>
  <c r="CA215" i="3"/>
  <c r="BZ215" i="3"/>
  <c r="BY215" i="3"/>
  <c r="BX215" i="3"/>
  <c r="BV215" i="3"/>
  <c r="BT215" i="3"/>
  <c r="BS215" i="3"/>
  <c r="BR215" i="3"/>
  <c r="BQ215" i="3"/>
  <c r="BP215" i="3"/>
  <c r="BO215" i="3"/>
  <c r="BN215" i="3"/>
  <c r="CC214" i="3"/>
  <c r="A214" i="3"/>
  <c r="CA214" i="3"/>
  <c r="BZ214" i="3"/>
  <c r="BY214" i="3"/>
  <c r="BX214" i="3"/>
  <c r="BV214" i="3"/>
  <c r="BT214" i="3"/>
  <c r="BS214" i="3"/>
  <c r="BR214" i="3"/>
  <c r="BQ214" i="3"/>
  <c r="BP214" i="3"/>
  <c r="BO214" i="3"/>
  <c r="BN214" i="3"/>
  <c r="CC213" i="3"/>
  <c r="A213" i="3"/>
  <c r="CA213" i="3"/>
  <c r="BZ213" i="3"/>
  <c r="BY213" i="3"/>
  <c r="BX213" i="3"/>
  <c r="BV213" i="3"/>
  <c r="BT213" i="3"/>
  <c r="BS213" i="3"/>
  <c r="BR213" i="3"/>
  <c r="BQ213" i="3"/>
  <c r="BP213" i="3"/>
  <c r="BO213" i="3"/>
  <c r="BN213" i="3"/>
  <c r="CC212" i="3"/>
  <c r="A212" i="3"/>
  <c r="CA212" i="3"/>
  <c r="BZ212" i="3"/>
  <c r="BY212" i="3"/>
  <c r="BX212" i="3"/>
  <c r="BV212" i="3"/>
  <c r="BT212" i="3"/>
  <c r="BS212" i="3"/>
  <c r="BR212" i="3"/>
  <c r="BQ212" i="3"/>
  <c r="BP212" i="3"/>
  <c r="BO212" i="3"/>
  <c r="BN212" i="3"/>
  <c r="CC211" i="3"/>
  <c r="A211" i="3"/>
  <c r="CA211" i="3"/>
  <c r="BZ211" i="3"/>
  <c r="BY211" i="3"/>
  <c r="BX211" i="3"/>
  <c r="BV211" i="3"/>
  <c r="BT211" i="3"/>
  <c r="BS211" i="3"/>
  <c r="BR211" i="3"/>
  <c r="BQ211" i="3"/>
  <c r="BP211" i="3"/>
  <c r="BO211" i="3"/>
  <c r="BN211" i="3"/>
  <c r="CC210" i="3"/>
  <c r="A210" i="3"/>
  <c r="CA210" i="3"/>
  <c r="BZ210" i="3"/>
  <c r="BY210" i="3"/>
  <c r="BX210" i="3"/>
  <c r="BV210" i="3"/>
  <c r="BT210" i="3"/>
  <c r="BS210" i="3"/>
  <c r="BR210" i="3"/>
  <c r="BQ210" i="3"/>
  <c r="BP210" i="3"/>
  <c r="BO210" i="3"/>
  <c r="BN210" i="3"/>
  <c r="CC209" i="3"/>
  <c r="A209" i="3"/>
  <c r="CA209" i="3"/>
  <c r="BZ209" i="3"/>
  <c r="BY209" i="3"/>
  <c r="BX209" i="3"/>
  <c r="BV209" i="3"/>
  <c r="BT209" i="3"/>
  <c r="BS209" i="3"/>
  <c r="BR209" i="3"/>
  <c r="BQ209" i="3"/>
  <c r="BP209" i="3"/>
  <c r="BO209" i="3"/>
  <c r="BN209" i="3"/>
  <c r="CC208" i="3"/>
  <c r="A208" i="3"/>
  <c r="CA208" i="3"/>
  <c r="BZ208" i="3"/>
  <c r="BY208" i="3"/>
  <c r="BX208" i="3"/>
  <c r="BV208" i="3"/>
  <c r="BT208" i="3"/>
  <c r="BS208" i="3"/>
  <c r="BR208" i="3"/>
  <c r="BQ208" i="3"/>
  <c r="BP208" i="3"/>
  <c r="BO208" i="3"/>
  <c r="BN208" i="3"/>
  <c r="CC207" i="3"/>
  <c r="A207" i="3"/>
  <c r="CA207" i="3"/>
  <c r="BZ207" i="3"/>
  <c r="BY207" i="3"/>
  <c r="BX207" i="3"/>
  <c r="BV207" i="3"/>
  <c r="BT207" i="3"/>
  <c r="BS207" i="3"/>
  <c r="BR207" i="3"/>
  <c r="BQ207" i="3"/>
  <c r="BP207" i="3"/>
  <c r="BO207" i="3"/>
  <c r="BN207" i="3"/>
  <c r="CC206" i="3"/>
  <c r="A206" i="3"/>
  <c r="CA206" i="3"/>
  <c r="BZ206" i="3"/>
  <c r="BY206" i="3"/>
  <c r="BX206" i="3"/>
  <c r="BV206" i="3"/>
  <c r="BT206" i="3"/>
  <c r="BS206" i="3"/>
  <c r="BR206" i="3"/>
  <c r="BQ206" i="3"/>
  <c r="BP206" i="3"/>
  <c r="BO206" i="3"/>
  <c r="BN206" i="3"/>
  <c r="CC205" i="3"/>
  <c r="A205" i="3"/>
  <c r="CA205" i="3"/>
  <c r="BZ205" i="3"/>
  <c r="BY205" i="3"/>
  <c r="BX205" i="3"/>
  <c r="BV205" i="3"/>
  <c r="BT205" i="3"/>
  <c r="BS205" i="3"/>
  <c r="BR205" i="3"/>
  <c r="BQ205" i="3"/>
  <c r="BP205" i="3"/>
  <c r="BO205" i="3"/>
  <c r="BN205" i="3"/>
  <c r="CC204" i="3"/>
  <c r="A204" i="3"/>
  <c r="CA204" i="3"/>
  <c r="BZ204" i="3"/>
  <c r="BY204" i="3"/>
  <c r="BX204" i="3"/>
  <c r="BV204" i="3"/>
  <c r="BT204" i="3"/>
  <c r="BS204" i="3"/>
  <c r="BR204" i="3"/>
  <c r="BQ204" i="3"/>
  <c r="BP204" i="3"/>
  <c r="BO204" i="3"/>
  <c r="BN204" i="3"/>
  <c r="CC203" i="3"/>
  <c r="A203" i="3"/>
  <c r="CA203" i="3"/>
  <c r="BZ203" i="3"/>
  <c r="BY203" i="3"/>
  <c r="BX203" i="3"/>
  <c r="BV203" i="3"/>
  <c r="BT203" i="3"/>
  <c r="BS203" i="3"/>
  <c r="BR203" i="3"/>
  <c r="BQ203" i="3"/>
  <c r="BP203" i="3"/>
  <c r="BO203" i="3"/>
  <c r="BN203" i="3"/>
  <c r="CC202" i="3"/>
  <c r="A202" i="3"/>
  <c r="CA202" i="3"/>
  <c r="BZ202" i="3"/>
  <c r="BY202" i="3"/>
  <c r="BX202" i="3"/>
  <c r="BV202" i="3"/>
  <c r="BT202" i="3"/>
  <c r="BS202" i="3"/>
  <c r="BR202" i="3"/>
  <c r="BQ202" i="3"/>
  <c r="BP202" i="3"/>
  <c r="BO202" i="3"/>
  <c r="BN202" i="3"/>
  <c r="CC201" i="3"/>
  <c r="A201" i="3"/>
  <c r="CA201" i="3"/>
  <c r="BZ201" i="3"/>
  <c r="BY201" i="3"/>
  <c r="BX201" i="3"/>
  <c r="BV201" i="3"/>
  <c r="BT201" i="3"/>
  <c r="BS201" i="3"/>
  <c r="BR201" i="3"/>
  <c r="BQ201" i="3"/>
  <c r="BP201" i="3"/>
  <c r="BO201" i="3"/>
  <c r="BN201" i="3"/>
  <c r="CC200" i="3"/>
  <c r="A200" i="3"/>
  <c r="CA200" i="3"/>
  <c r="BZ200" i="3"/>
  <c r="BY200" i="3"/>
  <c r="BX200" i="3"/>
  <c r="BV200" i="3"/>
  <c r="BT200" i="3"/>
  <c r="BS200" i="3"/>
  <c r="BR200" i="3"/>
  <c r="BQ200" i="3"/>
  <c r="BP200" i="3"/>
  <c r="BO200" i="3"/>
  <c r="BN200" i="3"/>
  <c r="CC199" i="3"/>
  <c r="A199" i="3"/>
  <c r="CA199" i="3"/>
  <c r="BZ199" i="3"/>
  <c r="BY199" i="3"/>
  <c r="BX199" i="3"/>
  <c r="BV199" i="3"/>
  <c r="BT199" i="3"/>
  <c r="BS199" i="3"/>
  <c r="BR199" i="3"/>
  <c r="BQ199" i="3"/>
  <c r="BP199" i="3"/>
  <c r="BO199" i="3"/>
  <c r="BN199" i="3"/>
  <c r="CC198" i="3"/>
  <c r="A198" i="3"/>
  <c r="CA198" i="3"/>
  <c r="BZ198" i="3"/>
  <c r="BY198" i="3"/>
  <c r="BX198" i="3"/>
  <c r="BV198" i="3"/>
  <c r="BT198" i="3"/>
  <c r="BS198" i="3"/>
  <c r="BR198" i="3"/>
  <c r="BQ198" i="3"/>
  <c r="BP198" i="3"/>
  <c r="BO198" i="3"/>
  <c r="BN198" i="3"/>
  <c r="CC197" i="3"/>
  <c r="A197" i="3"/>
  <c r="CA197" i="3"/>
  <c r="BZ197" i="3"/>
  <c r="BY197" i="3"/>
  <c r="BX197" i="3"/>
  <c r="BV197" i="3"/>
  <c r="BT197" i="3"/>
  <c r="BS197" i="3"/>
  <c r="BR197" i="3"/>
  <c r="BQ197" i="3"/>
  <c r="BP197" i="3"/>
  <c r="BO197" i="3"/>
  <c r="BN197" i="3"/>
  <c r="CC196" i="3"/>
  <c r="A196" i="3"/>
  <c r="CA196" i="3"/>
  <c r="BZ196" i="3"/>
  <c r="BY196" i="3"/>
  <c r="BX196" i="3"/>
  <c r="BV196" i="3"/>
  <c r="BT196" i="3"/>
  <c r="BS196" i="3"/>
  <c r="BR196" i="3"/>
  <c r="BQ196" i="3"/>
  <c r="BP196" i="3"/>
  <c r="BO196" i="3"/>
  <c r="BN196" i="3"/>
  <c r="CC195" i="3"/>
  <c r="A195" i="3"/>
  <c r="CA195" i="3"/>
  <c r="BZ195" i="3"/>
  <c r="BY195" i="3"/>
  <c r="BX195" i="3"/>
  <c r="BV195" i="3"/>
  <c r="BT195" i="3"/>
  <c r="BS195" i="3"/>
  <c r="BR195" i="3"/>
  <c r="BQ195" i="3"/>
  <c r="BP195" i="3"/>
  <c r="BO195" i="3"/>
  <c r="BN195" i="3"/>
  <c r="CC194" i="3"/>
  <c r="A194" i="3"/>
  <c r="CA194" i="3"/>
  <c r="BZ194" i="3"/>
  <c r="BY194" i="3"/>
  <c r="BX194" i="3"/>
  <c r="BV194" i="3"/>
  <c r="BT194" i="3"/>
  <c r="BS194" i="3"/>
  <c r="BR194" i="3"/>
  <c r="BQ194" i="3"/>
  <c r="BP194" i="3"/>
  <c r="BO194" i="3"/>
  <c r="BN194" i="3"/>
  <c r="CC193" i="3"/>
  <c r="A193" i="3"/>
  <c r="CA193" i="3"/>
  <c r="BZ193" i="3"/>
  <c r="BY193" i="3"/>
  <c r="BX193" i="3"/>
  <c r="BV193" i="3"/>
  <c r="BT193" i="3"/>
  <c r="BS193" i="3"/>
  <c r="BR193" i="3"/>
  <c r="BQ193" i="3"/>
  <c r="BP193" i="3"/>
  <c r="BO193" i="3"/>
  <c r="BN193" i="3"/>
  <c r="CC192" i="3"/>
  <c r="A192" i="3"/>
  <c r="CA192" i="3"/>
  <c r="BZ192" i="3"/>
  <c r="BY192" i="3"/>
  <c r="BX192" i="3"/>
  <c r="BV192" i="3"/>
  <c r="BT192" i="3"/>
  <c r="BS192" i="3"/>
  <c r="BR192" i="3"/>
  <c r="BQ192" i="3"/>
  <c r="BP192" i="3"/>
  <c r="BO192" i="3"/>
  <c r="BN192" i="3"/>
  <c r="CC191" i="3"/>
  <c r="A191" i="3"/>
  <c r="CA191" i="3"/>
  <c r="BZ191" i="3"/>
  <c r="BY191" i="3"/>
  <c r="BX191" i="3"/>
  <c r="BV191" i="3"/>
  <c r="BT191" i="3"/>
  <c r="BS191" i="3"/>
  <c r="BR191" i="3"/>
  <c r="BQ191" i="3"/>
  <c r="BP191" i="3"/>
  <c r="BO191" i="3"/>
  <c r="BN191" i="3"/>
  <c r="CC190" i="3"/>
  <c r="A190" i="3"/>
  <c r="CA190" i="3"/>
  <c r="BZ190" i="3"/>
  <c r="BY190" i="3"/>
  <c r="BX190" i="3"/>
  <c r="BV190" i="3"/>
  <c r="BT190" i="3"/>
  <c r="BS190" i="3"/>
  <c r="BR190" i="3"/>
  <c r="BQ190" i="3"/>
  <c r="BP190" i="3"/>
  <c r="BO190" i="3"/>
  <c r="BN190" i="3"/>
  <c r="CC189" i="3"/>
  <c r="A189" i="3"/>
  <c r="CA189" i="3"/>
  <c r="BZ189" i="3"/>
  <c r="BY189" i="3"/>
  <c r="BX189" i="3"/>
  <c r="BV189" i="3"/>
  <c r="BT189" i="3"/>
  <c r="BS189" i="3"/>
  <c r="BR189" i="3"/>
  <c r="BQ189" i="3"/>
  <c r="BP189" i="3"/>
  <c r="BO189" i="3"/>
  <c r="BN189" i="3"/>
  <c r="CC188" i="3"/>
  <c r="A188" i="3"/>
  <c r="CA188" i="3"/>
  <c r="BZ188" i="3"/>
  <c r="BY188" i="3"/>
  <c r="BX188" i="3"/>
  <c r="BV188" i="3"/>
  <c r="BT188" i="3"/>
  <c r="BS188" i="3"/>
  <c r="BR188" i="3"/>
  <c r="BQ188" i="3"/>
  <c r="BP188" i="3"/>
  <c r="BO188" i="3"/>
  <c r="BN188" i="3"/>
  <c r="CC187" i="3"/>
  <c r="A187" i="3"/>
  <c r="CA187" i="3"/>
  <c r="BZ187" i="3"/>
  <c r="BY187" i="3"/>
  <c r="BX187" i="3"/>
  <c r="BV187" i="3"/>
  <c r="BT187" i="3"/>
  <c r="BS187" i="3"/>
  <c r="BR187" i="3"/>
  <c r="BQ187" i="3"/>
  <c r="BP187" i="3"/>
  <c r="BO187" i="3"/>
  <c r="BN187" i="3"/>
  <c r="CC186" i="3"/>
  <c r="A186" i="3"/>
  <c r="CA186" i="3"/>
  <c r="BZ186" i="3"/>
  <c r="BY186" i="3"/>
  <c r="BX186" i="3"/>
  <c r="BV186" i="3"/>
  <c r="BT186" i="3"/>
  <c r="BS186" i="3"/>
  <c r="BR186" i="3"/>
  <c r="BQ186" i="3"/>
  <c r="BP186" i="3"/>
  <c r="BO186" i="3"/>
  <c r="BN186" i="3"/>
  <c r="CC185" i="3"/>
  <c r="A185" i="3"/>
  <c r="CA185" i="3"/>
  <c r="BZ185" i="3"/>
  <c r="BY185" i="3"/>
  <c r="BX185" i="3"/>
  <c r="BV185" i="3"/>
  <c r="BT185" i="3"/>
  <c r="BS185" i="3"/>
  <c r="BR185" i="3"/>
  <c r="BQ185" i="3"/>
  <c r="BP185" i="3"/>
  <c r="BO185" i="3"/>
  <c r="BN185" i="3"/>
  <c r="CC184" i="3"/>
  <c r="A184" i="3"/>
  <c r="CA184" i="3"/>
  <c r="BZ184" i="3"/>
  <c r="BY184" i="3"/>
  <c r="BX184" i="3"/>
  <c r="BV184" i="3"/>
  <c r="BT184" i="3"/>
  <c r="BS184" i="3"/>
  <c r="BR184" i="3"/>
  <c r="BQ184" i="3"/>
  <c r="BP184" i="3"/>
  <c r="BO184" i="3"/>
  <c r="BN184" i="3"/>
  <c r="CC183" i="3"/>
  <c r="A183" i="3"/>
  <c r="CA183" i="3"/>
  <c r="BZ183" i="3"/>
  <c r="BY183" i="3"/>
  <c r="BX183" i="3"/>
  <c r="BV183" i="3"/>
  <c r="BT183" i="3"/>
  <c r="BS183" i="3"/>
  <c r="BR183" i="3"/>
  <c r="BQ183" i="3"/>
  <c r="BP183" i="3"/>
  <c r="BO183" i="3"/>
  <c r="BN183" i="3"/>
  <c r="CC182" i="3"/>
  <c r="A182" i="3"/>
  <c r="CA182" i="3"/>
  <c r="BZ182" i="3"/>
  <c r="BY182" i="3"/>
  <c r="BX182" i="3"/>
  <c r="BV182" i="3"/>
  <c r="BT182" i="3"/>
  <c r="BS182" i="3"/>
  <c r="BR182" i="3"/>
  <c r="BQ182" i="3"/>
  <c r="BP182" i="3"/>
  <c r="BO182" i="3"/>
  <c r="BN182" i="3"/>
  <c r="CC181" i="3"/>
  <c r="A181" i="3"/>
  <c r="CA181" i="3"/>
  <c r="BZ181" i="3"/>
  <c r="BY181" i="3"/>
  <c r="BX181" i="3"/>
  <c r="BV181" i="3"/>
  <c r="BT181" i="3"/>
  <c r="BS181" i="3"/>
  <c r="BR181" i="3"/>
  <c r="BQ181" i="3"/>
  <c r="BP181" i="3"/>
  <c r="BO181" i="3"/>
  <c r="BN181" i="3"/>
  <c r="CC180" i="3"/>
  <c r="A180" i="3"/>
  <c r="CA180" i="3"/>
  <c r="BZ180" i="3"/>
  <c r="BY180" i="3"/>
  <c r="BX180" i="3"/>
  <c r="BV180" i="3"/>
  <c r="BT180" i="3"/>
  <c r="BS180" i="3"/>
  <c r="BR180" i="3"/>
  <c r="BQ180" i="3"/>
  <c r="BP180" i="3"/>
  <c r="BO180" i="3"/>
  <c r="BN180" i="3"/>
  <c r="CC179" i="3"/>
  <c r="A179" i="3"/>
  <c r="CA179" i="3"/>
  <c r="BZ179" i="3"/>
  <c r="BY179" i="3"/>
  <c r="BX179" i="3"/>
  <c r="BV179" i="3"/>
  <c r="BT179" i="3"/>
  <c r="BS179" i="3"/>
  <c r="BR179" i="3"/>
  <c r="BQ179" i="3"/>
  <c r="BP179" i="3"/>
  <c r="BO179" i="3"/>
  <c r="BN179" i="3"/>
  <c r="CC178" i="3"/>
  <c r="A178" i="3"/>
  <c r="CA178" i="3"/>
  <c r="BZ178" i="3"/>
  <c r="BY178" i="3"/>
  <c r="BX178" i="3"/>
  <c r="BV178" i="3"/>
  <c r="BT178" i="3"/>
  <c r="BS178" i="3"/>
  <c r="BR178" i="3"/>
  <c r="BQ178" i="3"/>
  <c r="BP178" i="3"/>
  <c r="BO178" i="3"/>
  <c r="BN178" i="3"/>
  <c r="CC177" i="3"/>
  <c r="A177" i="3"/>
  <c r="CA177" i="3"/>
  <c r="BZ177" i="3"/>
  <c r="BY177" i="3"/>
  <c r="BX177" i="3"/>
  <c r="BV177" i="3"/>
  <c r="BT177" i="3"/>
  <c r="BS177" i="3"/>
  <c r="BR177" i="3"/>
  <c r="BQ177" i="3"/>
  <c r="BP177" i="3"/>
  <c r="BO177" i="3"/>
  <c r="BN177" i="3"/>
  <c r="CC176" i="3"/>
  <c r="A176" i="3"/>
  <c r="CA176" i="3"/>
  <c r="BZ176" i="3"/>
  <c r="BY176" i="3"/>
  <c r="BX176" i="3"/>
  <c r="BV176" i="3"/>
  <c r="BT176" i="3"/>
  <c r="BS176" i="3"/>
  <c r="BR176" i="3"/>
  <c r="BQ176" i="3"/>
  <c r="BP176" i="3"/>
  <c r="BO176" i="3"/>
  <c r="BN176" i="3"/>
  <c r="CC175" i="3"/>
  <c r="A175" i="3"/>
  <c r="CA175" i="3"/>
  <c r="BZ175" i="3"/>
  <c r="BY175" i="3"/>
  <c r="BX175" i="3"/>
  <c r="BV175" i="3"/>
  <c r="BT175" i="3"/>
  <c r="BS175" i="3"/>
  <c r="BR175" i="3"/>
  <c r="BQ175" i="3"/>
  <c r="BP175" i="3"/>
  <c r="BO175" i="3"/>
  <c r="BN175" i="3"/>
  <c r="CC174" i="3"/>
  <c r="A174" i="3"/>
  <c r="CA174" i="3"/>
  <c r="BZ174" i="3"/>
  <c r="BY174" i="3"/>
  <c r="BX174" i="3"/>
  <c r="BV174" i="3"/>
  <c r="BT174" i="3"/>
  <c r="BS174" i="3"/>
  <c r="BR174" i="3"/>
  <c r="BQ174" i="3"/>
  <c r="BP174" i="3"/>
  <c r="BO174" i="3"/>
  <c r="BN174" i="3"/>
  <c r="CC173" i="3"/>
  <c r="A173" i="3"/>
  <c r="CA173" i="3"/>
  <c r="BZ173" i="3"/>
  <c r="BY173" i="3"/>
  <c r="BX173" i="3"/>
  <c r="BV173" i="3"/>
  <c r="BT173" i="3"/>
  <c r="BS173" i="3"/>
  <c r="BR173" i="3"/>
  <c r="BQ173" i="3"/>
  <c r="BP173" i="3"/>
  <c r="BO173" i="3"/>
  <c r="BN173" i="3"/>
  <c r="CC172" i="3"/>
  <c r="A172" i="3"/>
  <c r="CA172" i="3"/>
  <c r="BZ172" i="3"/>
  <c r="BY172" i="3"/>
  <c r="BX172" i="3"/>
  <c r="BV172" i="3"/>
  <c r="BT172" i="3"/>
  <c r="BS172" i="3"/>
  <c r="BR172" i="3"/>
  <c r="BQ172" i="3"/>
  <c r="BP172" i="3"/>
  <c r="BO172" i="3"/>
  <c r="BN172" i="3"/>
  <c r="CC171" i="3"/>
  <c r="A171" i="3"/>
  <c r="CA171" i="3"/>
  <c r="BZ171" i="3"/>
  <c r="BY171" i="3"/>
  <c r="BX171" i="3"/>
  <c r="BV171" i="3"/>
  <c r="BT171" i="3"/>
  <c r="BS171" i="3"/>
  <c r="BR171" i="3"/>
  <c r="BQ171" i="3"/>
  <c r="BP171" i="3"/>
  <c r="BO171" i="3"/>
  <c r="BN171" i="3"/>
  <c r="CC170" i="3"/>
  <c r="A170" i="3"/>
  <c r="CA170" i="3"/>
  <c r="BZ170" i="3"/>
  <c r="BY170" i="3"/>
  <c r="BX170" i="3"/>
  <c r="BV170" i="3"/>
  <c r="BT170" i="3"/>
  <c r="BS170" i="3"/>
  <c r="BR170" i="3"/>
  <c r="BQ170" i="3"/>
  <c r="BP170" i="3"/>
  <c r="BO170" i="3"/>
  <c r="BN170" i="3"/>
  <c r="CC169" i="3"/>
  <c r="A169" i="3"/>
  <c r="CA169" i="3"/>
  <c r="BZ169" i="3"/>
  <c r="BY169" i="3"/>
  <c r="BX169" i="3"/>
  <c r="BV169" i="3"/>
  <c r="BT169" i="3"/>
  <c r="BS169" i="3"/>
  <c r="BR169" i="3"/>
  <c r="BQ169" i="3"/>
  <c r="BP169" i="3"/>
  <c r="BO169" i="3"/>
  <c r="BN169" i="3"/>
  <c r="CC168" i="3"/>
  <c r="A168" i="3"/>
  <c r="CA168" i="3"/>
  <c r="BZ168" i="3"/>
  <c r="BY168" i="3"/>
  <c r="BX168" i="3"/>
  <c r="BV168" i="3"/>
  <c r="BT168" i="3"/>
  <c r="BS168" i="3"/>
  <c r="BR168" i="3"/>
  <c r="BQ168" i="3"/>
  <c r="BP168" i="3"/>
  <c r="BO168" i="3"/>
  <c r="BN168" i="3"/>
  <c r="CC167" i="3"/>
  <c r="A167" i="3"/>
  <c r="CA167" i="3"/>
  <c r="BZ167" i="3"/>
  <c r="BY167" i="3"/>
  <c r="BX167" i="3"/>
  <c r="BV167" i="3"/>
  <c r="BT167" i="3"/>
  <c r="BS167" i="3"/>
  <c r="BR167" i="3"/>
  <c r="BQ167" i="3"/>
  <c r="BP167" i="3"/>
  <c r="BO167" i="3"/>
  <c r="BN167" i="3"/>
  <c r="CC166" i="3"/>
  <c r="A166" i="3"/>
  <c r="CA166" i="3"/>
  <c r="BZ166" i="3"/>
  <c r="BY166" i="3"/>
  <c r="BX166" i="3"/>
  <c r="BV166" i="3"/>
  <c r="BT166" i="3"/>
  <c r="BS166" i="3"/>
  <c r="BR166" i="3"/>
  <c r="BQ166" i="3"/>
  <c r="BP166" i="3"/>
  <c r="BO166" i="3"/>
  <c r="BN166" i="3"/>
  <c r="CC165" i="3"/>
  <c r="A165" i="3"/>
  <c r="CA165" i="3"/>
  <c r="BZ165" i="3"/>
  <c r="BY165" i="3"/>
  <c r="BX165" i="3"/>
  <c r="BV165" i="3"/>
  <c r="BT165" i="3"/>
  <c r="BS165" i="3"/>
  <c r="BR165" i="3"/>
  <c r="BQ165" i="3"/>
  <c r="BP165" i="3"/>
  <c r="BO165" i="3"/>
  <c r="BN165" i="3"/>
  <c r="CC164" i="3"/>
  <c r="A164" i="3"/>
  <c r="CA164" i="3"/>
  <c r="BZ164" i="3"/>
  <c r="BY164" i="3"/>
  <c r="BX164" i="3"/>
  <c r="BV164" i="3"/>
  <c r="BT164" i="3"/>
  <c r="BS164" i="3"/>
  <c r="BR164" i="3"/>
  <c r="BQ164" i="3"/>
  <c r="BP164" i="3"/>
  <c r="BO164" i="3"/>
  <c r="BN164" i="3"/>
  <c r="CC163" i="3"/>
  <c r="A163" i="3"/>
  <c r="CA163" i="3"/>
  <c r="BZ163" i="3"/>
  <c r="BY163" i="3"/>
  <c r="BX163" i="3"/>
  <c r="BV163" i="3"/>
  <c r="BT163" i="3"/>
  <c r="BS163" i="3"/>
  <c r="BR163" i="3"/>
  <c r="BQ163" i="3"/>
  <c r="BP163" i="3"/>
  <c r="BO163" i="3"/>
  <c r="BN163" i="3"/>
  <c r="CC162" i="3"/>
  <c r="A162" i="3"/>
  <c r="CA162" i="3"/>
  <c r="BZ162" i="3"/>
  <c r="BY162" i="3"/>
  <c r="BX162" i="3"/>
  <c r="BV162" i="3"/>
  <c r="BT162" i="3"/>
  <c r="BS162" i="3"/>
  <c r="BR162" i="3"/>
  <c r="BQ162" i="3"/>
  <c r="BP162" i="3"/>
  <c r="BO162" i="3"/>
  <c r="BN162" i="3"/>
  <c r="CC161" i="3"/>
  <c r="A161" i="3"/>
  <c r="CA161" i="3"/>
  <c r="BZ161" i="3"/>
  <c r="BY161" i="3"/>
  <c r="BX161" i="3"/>
  <c r="BV161" i="3"/>
  <c r="BT161" i="3"/>
  <c r="BS161" i="3"/>
  <c r="BR161" i="3"/>
  <c r="BQ161" i="3"/>
  <c r="BP161" i="3"/>
  <c r="BO161" i="3"/>
  <c r="BN161" i="3"/>
  <c r="CC160" i="3"/>
  <c r="A160" i="3"/>
  <c r="CA160" i="3"/>
  <c r="BZ160" i="3"/>
  <c r="BY160" i="3"/>
  <c r="BX160" i="3"/>
  <c r="BV160" i="3"/>
  <c r="BT160" i="3"/>
  <c r="BS160" i="3"/>
  <c r="BR160" i="3"/>
  <c r="BQ160" i="3"/>
  <c r="BP160" i="3"/>
  <c r="BO160" i="3"/>
  <c r="BN160" i="3"/>
  <c r="CC159" i="3"/>
  <c r="A159" i="3"/>
  <c r="CA159" i="3"/>
  <c r="BZ159" i="3"/>
  <c r="BY159" i="3"/>
  <c r="BX159" i="3"/>
  <c r="BV159" i="3"/>
  <c r="BT159" i="3"/>
  <c r="BS159" i="3"/>
  <c r="BR159" i="3"/>
  <c r="BQ159" i="3"/>
  <c r="BP159" i="3"/>
  <c r="BO159" i="3"/>
  <c r="BN159" i="3"/>
  <c r="CC158" i="3"/>
  <c r="A158" i="3"/>
  <c r="CA158" i="3"/>
  <c r="BZ158" i="3"/>
  <c r="BY158" i="3"/>
  <c r="BX158" i="3"/>
  <c r="BV158" i="3"/>
  <c r="BT158" i="3"/>
  <c r="BS158" i="3"/>
  <c r="BR158" i="3"/>
  <c r="BQ158" i="3"/>
  <c r="BP158" i="3"/>
  <c r="BO158" i="3"/>
  <c r="BN158" i="3"/>
  <c r="CC157" i="3"/>
  <c r="A157" i="3"/>
  <c r="CA157" i="3"/>
  <c r="BZ157" i="3"/>
  <c r="BY157" i="3"/>
  <c r="BX157" i="3"/>
  <c r="BV157" i="3"/>
  <c r="BT157" i="3"/>
  <c r="BS157" i="3"/>
  <c r="BR157" i="3"/>
  <c r="BQ157" i="3"/>
  <c r="BP157" i="3"/>
  <c r="BO157" i="3"/>
  <c r="BN157" i="3"/>
  <c r="CC156" i="3"/>
  <c r="A156" i="3"/>
  <c r="CA156" i="3"/>
  <c r="BZ156" i="3"/>
  <c r="BY156" i="3"/>
  <c r="BX156" i="3"/>
  <c r="BV156" i="3"/>
  <c r="BT156" i="3"/>
  <c r="BS156" i="3"/>
  <c r="BR156" i="3"/>
  <c r="BQ156" i="3"/>
  <c r="BP156" i="3"/>
  <c r="BO156" i="3"/>
  <c r="BN156" i="3"/>
  <c r="CC155" i="3"/>
  <c r="A155" i="3"/>
  <c r="CA155" i="3"/>
  <c r="BZ155" i="3"/>
  <c r="BY155" i="3"/>
  <c r="BX155" i="3"/>
  <c r="BV155" i="3"/>
  <c r="BT155" i="3"/>
  <c r="BS155" i="3"/>
  <c r="BR155" i="3"/>
  <c r="BQ155" i="3"/>
  <c r="BP155" i="3"/>
  <c r="BO155" i="3"/>
  <c r="BN155" i="3"/>
  <c r="CC154" i="3"/>
  <c r="A154" i="3"/>
  <c r="CA154" i="3"/>
  <c r="BZ154" i="3"/>
  <c r="BY154" i="3"/>
  <c r="BX154" i="3"/>
  <c r="BV154" i="3"/>
  <c r="BT154" i="3"/>
  <c r="BS154" i="3"/>
  <c r="BR154" i="3"/>
  <c r="BQ154" i="3"/>
  <c r="BP154" i="3"/>
  <c r="BO154" i="3"/>
  <c r="BN154" i="3"/>
  <c r="CC153" i="3"/>
  <c r="A153" i="3"/>
  <c r="CA153" i="3"/>
  <c r="BZ153" i="3"/>
  <c r="BY153" i="3"/>
  <c r="BX153" i="3"/>
  <c r="BV153" i="3"/>
  <c r="BT153" i="3"/>
  <c r="BS153" i="3"/>
  <c r="BR153" i="3"/>
  <c r="BQ153" i="3"/>
  <c r="BP153" i="3"/>
  <c r="BO153" i="3"/>
  <c r="BN153" i="3"/>
  <c r="CC152" i="3"/>
  <c r="A152" i="3"/>
  <c r="CA152" i="3"/>
  <c r="BZ152" i="3"/>
  <c r="BY152" i="3"/>
  <c r="BX152" i="3"/>
  <c r="BV152" i="3"/>
  <c r="BT152" i="3"/>
  <c r="BS152" i="3"/>
  <c r="BR152" i="3"/>
  <c r="BQ152" i="3"/>
  <c r="BP152" i="3"/>
  <c r="BO152" i="3"/>
  <c r="BN152" i="3"/>
  <c r="CC151" i="3"/>
  <c r="A151" i="3"/>
  <c r="CA151" i="3"/>
  <c r="BZ151" i="3"/>
  <c r="BY151" i="3"/>
  <c r="BX151" i="3"/>
  <c r="BV151" i="3"/>
  <c r="BT151" i="3"/>
  <c r="BS151" i="3"/>
  <c r="BR151" i="3"/>
  <c r="BQ151" i="3"/>
  <c r="BP151" i="3"/>
  <c r="BO151" i="3"/>
  <c r="BN151" i="3"/>
  <c r="CC150" i="3"/>
  <c r="A150" i="3"/>
  <c r="CA150" i="3"/>
  <c r="BZ150" i="3"/>
  <c r="BY150" i="3"/>
  <c r="BX150" i="3"/>
  <c r="BV150" i="3"/>
  <c r="BT150" i="3"/>
  <c r="BS150" i="3"/>
  <c r="BR150" i="3"/>
  <c r="BQ150" i="3"/>
  <c r="BP150" i="3"/>
  <c r="BO150" i="3"/>
  <c r="BN150" i="3"/>
  <c r="CC149" i="3"/>
  <c r="A149" i="3"/>
  <c r="CA149" i="3"/>
  <c r="BZ149" i="3"/>
  <c r="BY149" i="3"/>
  <c r="BX149" i="3"/>
  <c r="BV149" i="3"/>
  <c r="BT149" i="3"/>
  <c r="BS149" i="3"/>
  <c r="BR149" i="3"/>
  <c r="BQ149" i="3"/>
  <c r="BP149" i="3"/>
  <c r="BO149" i="3"/>
  <c r="BN149" i="3"/>
  <c r="CC148" i="3"/>
  <c r="A148" i="3"/>
  <c r="CA148" i="3"/>
  <c r="BZ148" i="3"/>
  <c r="BY148" i="3"/>
  <c r="BX148" i="3"/>
  <c r="BV148" i="3"/>
  <c r="BT148" i="3"/>
  <c r="BS148" i="3"/>
  <c r="BR148" i="3"/>
  <c r="BQ148" i="3"/>
  <c r="BP148" i="3"/>
  <c r="BO148" i="3"/>
  <c r="BN148" i="3"/>
  <c r="CC147" i="3"/>
  <c r="A147" i="3"/>
  <c r="CA147" i="3"/>
  <c r="BZ147" i="3"/>
  <c r="BY147" i="3"/>
  <c r="BX147" i="3"/>
  <c r="BV147" i="3"/>
  <c r="BT147" i="3"/>
  <c r="BS147" i="3"/>
  <c r="BR147" i="3"/>
  <c r="BQ147" i="3"/>
  <c r="BP147" i="3"/>
  <c r="BO147" i="3"/>
  <c r="BN147" i="3"/>
  <c r="CC146" i="3"/>
  <c r="A146" i="3"/>
  <c r="CA146" i="3"/>
  <c r="BZ146" i="3"/>
  <c r="BY146" i="3"/>
  <c r="BX146" i="3"/>
  <c r="BV146" i="3"/>
  <c r="BT146" i="3"/>
  <c r="BS146" i="3"/>
  <c r="BR146" i="3"/>
  <c r="BQ146" i="3"/>
  <c r="BP146" i="3"/>
  <c r="BO146" i="3"/>
  <c r="BN146" i="3"/>
  <c r="CC145" i="3"/>
  <c r="A145" i="3"/>
  <c r="CA145" i="3"/>
  <c r="BZ145" i="3"/>
  <c r="BY145" i="3"/>
  <c r="BX145" i="3"/>
  <c r="BV145" i="3"/>
  <c r="BT145" i="3"/>
  <c r="BS145" i="3"/>
  <c r="BR145" i="3"/>
  <c r="BQ145" i="3"/>
  <c r="BP145" i="3"/>
  <c r="BO145" i="3"/>
  <c r="BN145" i="3"/>
  <c r="CC144" i="3"/>
  <c r="A144" i="3"/>
  <c r="CA144" i="3"/>
  <c r="BZ144" i="3"/>
  <c r="BY144" i="3"/>
  <c r="BX144" i="3"/>
  <c r="BV144" i="3"/>
  <c r="BT144" i="3"/>
  <c r="BS144" i="3"/>
  <c r="BR144" i="3"/>
  <c r="BQ144" i="3"/>
  <c r="BP144" i="3"/>
  <c r="BO144" i="3"/>
  <c r="BN144" i="3"/>
  <c r="CC143" i="3"/>
  <c r="A143" i="3"/>
  <c r="CA143" i="3"/>
  <c r="BZ143" i="3"/>
  <c r="BY143" i="3"/>
  <c r="BX143" i="3"/>
  <c r="BV143" i="3"/>
  <c r="BT143" i="3"/>
  <c r="BS143" i="3"/>
  <c r="BR143" i="3"/>
  <c r="BQ143" i="3"/>
  <c r="BP143" i="3"/>
  <c r="BO143" i="3"/>
  <c r="BN143" i="3"/>
  <c r="CC142" i="3"/>
  <c r="A142" i="3"/>
  <c r="CA142" i="3"/>
  <c r="BZ142" i="3"/>
  <c r="BY142" i="3"/>
  <c r="BX142" i="3"/>
  <c r="BV142" i="3"/>
  <c r="BT142" i="3"/>
  <c r="BS142" i="3"/>
  <c r="BR142" i="3"/>
  <c r="BQ142" i="3"/>
  <c r="BP142" i="3"/>
  <c r="BO142" i="3"/>
  <c r="BN142" i="3"/>
  <c r="CC141" i="3"/>
  <c r="A141" i="3"/>
  <c r="CA141" i="3"/>
  <c r="BZ141" i="3"/>
  <c r="BY141" i="3"/>
  <c r="BX141" i="3"/>
  <c r="BV141" i="3"/>
  <c r="BT141" i="3"/>
  <c r="BS141" i="3"/>
  <c r="BR141" i="3"/>
  <c r="BQ141" i="3"/>
  <c r="BP141" i="3"/>
  <c r="BO141" i="3"/>
  <c r="BN141" i="3"/>
  <c r="CC140" i="3"/>
  <c r="A140" i="3"/>
  <c r="CA140" i="3"/>
  <c r="BZ140" i="3"/>
  <c r="BY140" i="3"/>
  <c r="BX140" i="3"/>
  <c r="BV140" i="3"/>
  <c r="BT140" i="3"/>
  <c r="BS140" i="3"/>
  <c r="BR140" i="3"/>
  <c r="BQ140" i="3"/>
  <c r="BP140" i="3"/>
  <c r="BO140" i="3"/>
  <c r="BN140" i="3"/>
  <c r="CC139" i="3"/>
  <c r="A139" i="3"/>
  <c r="CA139" i="3"/>
  <c r="BZ139" i="3"/>
  <c r="BY139" i="3"/>
  <c r="BX139" i="3"/>
  <c r="BV139" i="3"/>
  <c r="BT139" i="3"/>
  <c r="BS139" i="3"/>
  <c r="BR139" i="3"/>
  <c r="BQ139" i="3"/>
  <c r="BP139" i="3"/>
  <c r="BO139" i="3"/>
  <c r="BN139" i="3"/>
  <c r="CC138" i="3"/>
  <c r="A138" i="3"/>
  <c r="CA138" i="3"/>
  <c r="BZ138" i="3"/>
  <c r="BY138" i="3"/>
  <c r="BX138" i="3"/>
  <c r="BV138" i="3"/>
  <c r="BT138" i="3"/>
  <c r="BS138" i="3"/>
  <c r="BR138" i="3"/>
  <c r="BQ138" i="3"/>
  <c r="BP138" i="3"/>
  <c r="BO138" i="3"/>
  <c r="BN138" i="3"/>
  <c r="CC137" i="3"/>
  <c r="A137" i="3"/>
  <c r="CA137" i="3"/>
  <c r="BZ137" i="3"/>
  <c r="BY137" i="3"/>
  <c r="BX137" i="3"/>
  <c r="BV137" i="3"/>
  <c r="BT137" i="3"/>
  <c r="BS137" i="3"/>
  <c r="BR137" i="3"/>
  <c r="BQ137" i="3"/>
  <c r="BP137" i="3"/>
  <c r="BO137" i="3"/>
  <c r="BN137" i="3"/>
  <c r="CC136" i="3"/>
  <c r="A136" i="3"/>
  <c r="CA136" i="3"/>
  <c r="BZ136" i="3"/>
  <c r="BY136" i="3"/>
  <c r="BX136" i="3"/>
  <c r="BV136" i="3"/>
  <c r="BT136" i="3"/>
  <c r="BS136" i="3"/>
  <c r="BR136" i="3"/>
  <c r="BQ136" i="3"/>
  <c r="BP136" i="3"/>
  <c r="BO136" i="3"/>
  <c r="BN136" i="3"/>
  <c r="CC135" i="3"/>
  <c r="A135" i="3"/>
  <c r="CA135" i="3"/>
  <c r="BZ135" i="3"/>
  <c r="BY135" i="3"/>
  <c r="BX135" i="3"/>
  <c r="BV135" i="3"/>
  <c r="BT135" i="3"/>
  <c r="BS135" i="3"/>
  <c r="BR135" i="3"/>
  <c r="BQ135" i="3"/>
  <c r="BP135" i="3"/>
  <c r="BO135" i="3"/>
  <c r="BN135" i="3"/>
  <c r="CC134" i="3"/>
  <c r="A134" i="3"/>
  <c r="CA134" i="3"/>
  <c r="BZ134" i="3"/>
  <c r="BY134" i="3"/>
  <c r="BX134" i="3"/>
  <c r="BV134" i="3"/>
  <c r="BT134" i="3"/>
  <c r="BS134" i="3"/>
  <c r="BR134" i="3"/>
  <c r="BQ134" i="3"/>
  <c r="BP134" i="3"/>
  <c r="BO134" i="3"/>
  <c r="BN134" i="3"/>
  <c r="CC133" i="3"/>
  <c r="A133" i="3"/>
  <c r="CA133" i="3"/>
  <c r="BZ133" i="3"/>
  <c r="BY133" i="3"/>
  <c r="BX133" i="3"/>
  <c r="BV133" i="3"/>
  <c r="BT133" i="3"/>
  <c r="BS133" i="3"/>
  <c r="BR133" i="3"/>
  <c r="BQ133" i="3"/>
  <c r="BP133" i="3"/>
  <c r="BO133" i="3"/>
  <c r="BN133" i="3"/>
  <c r="CC132" i="3"/>
  <c r="A132" i="3"/>
  <c r="CA132" i="3"/>
  <c r="BZ132" i="3"/>
  <c r="BY132" i="3"/>
  <c r="BX132" i="3"/>
  <c r="BV132" i="3"/>
  <c r="BT132" i="3"/>
  <c r="BS132" i="3"/>
  <c r="BR132" i="3"/>
  <c r="BQ132" i="3"/>
  <c r="BP132" i="3"/>
  <c r="BO132" i="3"/>
  <c r="BN132" i="3"/>
  <c r="CC131" i="3"/>
  <c r="A131" i="3"/>
  <c r="CA131" i="3"/>
  <c r="BZ131" i="3"/>
  <c r="BY131" i="3"/>
  <c r="BX131" i="3"/>
  <c r="BV131" i="3"/>
  <c r="BT131" i="3"/>
  <c r="BS131" i="3"/>
  <c r="BR131" i="3"/>
  <c r="BQ131" i="3"/>
  <c r="BP131" i="3"/>
  <c r="BO131" i="3"/>
  <c r="BN131" i="3"/>
  <c r="CC130" i="3"/>
  <c r="A130" i="3"/>
  <c r="CA130" i="3"/>
  <c r="BZ130" i="3"/>
  <c r="BY130" i="3"/>
  <c r="BX130" i="3"/>
  <c r="BV130" i="3"/>
  <c r="BT130" i="3"/>
  <c r="BS130" i="3"/>
  <c r="BR130" i="3"/>
  <c r="BQ130" i="3"/>
  <c r="BP130" i="3"/>
  <c r="BO130" i="3"/>
  <c r="BN130" i="3"/>
  <c r="CC129" i="3"/>
  <c r="A129" i="3"/>
  <c r="CA129" i="3"/>
  <c r="BZ129" i="3"/>
  <c r="BY129" i="3"/>
  <c r="BX129" i="3"/>
  <c r="BV129" i="3"/>
  <c r="BT129" i="3"/>
  <c r="BS129" i="3"/>
  <c r="BR129" i="3"/>
  <c r="BQ129" i="3"/>
  <c r="BP129" i="3"/>
  <c r="BO129" i="3"/>
  <c r="BN129" i="3"/>
  <c r="CC128" i="3"/>
  <c r="A128" i="3"/>
  <c r="CA128" i="3"/>
  <c r="BZ128" i="3"/>
  <c r="BY128" i="3"/>
  <c r="BX128" i="3"/>
  <c r="BV128" i="3"/>
  <c r="BT128" i="3"/>
  <c r="BS128" i="3"/>
  <c r="BR128" i="3"/>
  <c r="BQ128" i="3"/>
  <c r="BP128" i="3"/>
  <c r="BO128" i="3"/>
  <c r="BN128" i="3"/>
  <c r="CC127" i="3"/>
  <c r="A127" i="3"/>
  <c r="CA127" i="3"/>
  <c r="BZ127" i="3"/>
  <c r="BY127" i="3"/>
  <c r="BX127" i="3"/>
  <c r="BV127" i="3"/>
  <c r="BT127" i="3"/>
  <c r="BS127" i="3"/>
  <c r="BR127" i="3"/>
  <c r="BQ127" i="3"/>
  <c r="BP127" i="3"/>
  <c r="BO127" i="3"/>
  <c r="BN127" i="3"/>
  <c r="CC126" i="3"/>
  <c r="A126" i="3"/>
  <c r="CA126" i="3"/>
  <c r="BZ126" i="3"/>
  <c r="BY126" i="3"/>
  <c r="BX126" i="3"/>
  <c r="BV126" i="3"/>
  <c r="BT126" i="3"/>
  <c r="BS126" i="3"/>
  <c r="BR126" i="3"/>
  <c r="BQ126" i="3"/>
  <c r="BP126" i="3"/>
  <c r="BO126" i="3"/>
  <c r="BN126" i="3"/>
  <c r="CC125" i="3"/>
  <c r="A125" i="3"/>
  <c r="CA125" i="3"/>
  <c r="BZ125" i="3"/>
  <c r="BY125" i="3"/>
  <c r="BX125" i="3"/>
  <c r="BV125" i="3"/>
  <c r="BT125" i="3"/>
  <c r="BS125" i="3"/>
  <c r="BR125" i="3"/>
  <c r="BQ125" i="3"/>
  <c r="BP125" i="3"/>
  <c r="BO125" i="3"/>
  <c r="BN125" i="3"/>
  <c r="CC124" i="3"/>
  <c r="A124" i="3"/>
  <c r="CA124" i="3"/>
  <c r="BZ124" i="3"/>
  <c r="BY124" i="3"/>
  <c r="BX124" i="3"/>
  <c r="BV124" i="3"/>
  <c r="BT124" i="3"/>
  <c r="BS124" i="3"/>
  <c r="BR124" i="3"/>
  <c r="BQ124" i="3"/>
  <c r="BP124" i="3"/>
  <c r="BO124" i="3"/>
  <c r="BN124" i="3"/>
  <c r="CC123" i="3"/>
  <c r="A123" i="3"/>
  <c r="CA123" i="3"/>
  <c r="BZ123" i="3"/>
  <c r="BY123" i="3"/>
  <c r="BX123" i="3"/>
  <c r="BV123" i="3"/>
  <c r="BT123" i="3"/>
  <c r="BS123" i="3"/>
  <c r="BR123" i="3"/>
  <c r="BQ123" i="3"/>
  <c r="BP123" i="3"/>
  <c r="BO123" i="3"/>
  <c r="BN123" i="3"/>
  <c r="CC122" i="3"/>
  <c r="A122" i="3"/>
  <c r="CA122" i="3"/>
  <c r="BZ122" i="3"/>
  <c r="BY122" i="3"/>
  <c r="BX122" i="3"/>
  <c r="BV122" i="3"/>
  <c r="BT122" i="3"/>
  <c r="BS122" i="3"/>
  <c r="BR122" i="3"/>
  <c r="BQ122" i="3"/>
  <c r="BP122" i="3"/>
  <c r="BO122" i="3"/>
  <c r="BN122" i="3"/>
  <c r="CC121" i="3"/>
  <c r="A121" i="3"/>
  <c r="CA121" i="3"/>
  <c r="BZ121" i="3"/>
  <c r="BY121" i="3"/>
  <c r="BX121" i="3"/>
  <c r="BV121" i="3"/>
  <c r="BT121" i="3"/>
  <c r="BS121" i="3"/>
  <c r="BR121" i="3"/>
  <c r="BQ121" i="3"/>
  <c r="BP121" i="3"/>
  <c r="BO121" i="3"/>
  <c r="BN121" i="3"/>
  <c r="CC120" i="3"/>
  <c r="A120" i="3"/>
  <c r="CA120" i="3"/>
  <c r="BZ120" i="3"/>
  <c r="BY120" i="3"/>
  <c r="BX120" i="3"/>
  <c r="BV120" i="3"/>
  <c r="BT120" i="3"/>
  <c r="BS120" i="3"/>
  <c r="BR120" i="3"/>
  <c r="BQ120" i="3"/>
  <c r="BP120" i="3"/>
  <c r="BO120" i="3"/>
  <c r="BN120" i="3"/>
  <c r="CC119" i="3"/>
  <c r="A119" i="3"/>
  <c r="CA119" i="3"/>
  <c r="BZ119" i="3"/>
  <c r="BY119" i="3"/>
  <c r="BX119" i="3"/>
  <c r="BV119" i="3"/>
  <c r="BT119" i="3"/>
  <c r="BS119" i="3"/>
  <c r="BR119" i="3"/>
  <c r="BQ119" i="3"/>
  <c r="BP119" i="3"/>
  <c r="BO119" i="3"/>
  <c r="BN119" i="3"/>
  <c r="CC118" i="3"/>
  <c r="A118" i="3"/>
  <c r="CA118" i="3"/>
  <c r="BZ118" i="3"/>
  <c r="BY118" i="3"/>
  <c r="BX118" i="3"/>
  <c r="BV118" i="3"/>
  <c r="BT118" i="3"/>
  <c r="BS118" i="3"/>
  <c r="BR118" i="3"/>
  <c r="BQ118" i="3"/>
  <c r="BP118" i="3"/>
  <c r="BO118" i="3"/>
  <c r="BN118" i="3"/>
  <c r="CC117" i="3"/>
  <c r="A117" i="3"/>
  <c r="CA117" i="3"/>
  <c r="BZ117" i="3"/>
  <c r="BY117" i="3"/>
  <c r="BX117" i="3"/>
  <c r="BV117" i="3"/>
  <c r="BT117" i="3"/>
  <c r="BS117" i="3"/>
  <c r="BR117" i="3"/>
  <c r="BQ117" i="3"/>
  <c r="BP117" i="3"/>
  <c r="BO117" i="3"/>
  <c r="BN117" i="3"/>
  <c r="CC116" i="3"/>
  <c r="A116" i="3"/>
  <c r="CA116" i="3"/>
  <c r="BZ116" i="3"/>
  <c r="BY116" i="3"/>
  <c r="BX116" i="3"/>
  <c r="BV116" i="3"/>
  <c r="BT116" i="3"/>
  <c r="BS116" i="3"/>
  <c r="BR116" i="3"/>
  <c r="BQ116" i="3"/>
  <c r="BP116" i="3"/>
  <c r="BO116" i="3"/>
  <c r="BN116" i="3"/>
  <c r="CC115" i="3"/>
  <c r="A115" i="3"/>
  <c r="CA115" i="3"/>
  <c r="BZ115" i="3"/>
  <c r="BY115" i="3"/>
  <c r="BX115" i="3"/>
  <c r="BV115" i="3"/>
  <c r="BT115" i="3"/>
  <c r="BS115" i="3"/>
  <c r="BR115" i="3"/>
  <c r="BQ115" i="3"/>
  <c r="BP115" i="3"/>
  <c r="BO115" i="3"/>
  <c r="BN115" i="3"/>
  <c r="CC114" i="3"/>
  <c r="A114" i="3"/>
  <c r="CA114" i="3"/>
  <c r="BZ114" i="3"/>
  <c r="BY114" i="3"/>
  <c r="BX114" i="3"/>
  <c r="BV114" i="3"/>
  <c r="BT114" i="3"/>
  <c r="BS114" i="3"/>
  <c r="BR114" i="3"/>
  <c r="BQ114" i="3"/>
  <c r="BP114" i="3"/>
  <c r="BO114" i="3"/>
  <c r="BN114" i="3"/>
  <c r="CC113" i="3"/>
  <c r="A113" i="3"/>
  <c r="CA113" i="3"/>
  <c r="BZ113" i="3"/>
  <c r="BY113" i="3"/>
  <c r="BX113" i="3"/>
  <c r="BV113" i="3"/>
  <c r="BT113" i="3"/>
  <c r="BS113" i="3"/>
  <c r="BR113" i="3"/>
  <c r="BQ113" i="3"/>
  <c r="BP113" i="3"/>
  <c r="BO113" i="3"/>
  <c r="BN113" i="3"/>
  <c r="CC112" i="3"/>
  <c r="A112" i="3"/>
  <c r="CA112" i="3"/>
  <c r="BZ112" i="3"/>
  <c r="BY112" i="3"/>
  <c r="BX112" i="3"/>
  <c r="BV112" i="3"/>
  <c r="BT112" i="3"/>
  <c r="BS112" i="3"/>
  <c r="BR112" i="3"/>
  <c r="BQ112" i="3"/>
  <c r="BP112" i="3"/>
  <c r="BO112" i="3"/>
  <c r="BN112" i="3"/>
  <c r="CC111" i="3"/>
  <c r="A111" i="3"/>
  <c r="CA111" i="3"/>
  <c r="BZ111" i="3"/>
  <c r="BY111" i="3"/>
  <c r="BX111" i="3"/>
  <c r="BV111" i="3"/>
  <c r="BT111" i="3"/>
  <c r="BS111" i="3"/>
  <c r="BR111" i="3"/>
  <c r="BQ111" i="3"/>
  <c r="BP111" i="3"/>
  <c r="BO111" i="3"/>
  <c r="BN111" i="3"/>
  <c r="CC110" i="3"/>
  <c r="A110" i="3"/>
  <c r="CA110" i="3"/>
  <c r="BZ110" i="3"/>
  <c r="BY110" i="3"/>
  <c r="BX110" i="3"/>
  <c r="BV110" i="3"/>
  <c r="BT110" i="3"/>
  <c r="BS110" i="3"/>
  <c r="BR110" i="3"/>
  <c r="BQ110" i="3"/>
  <c r="BP110" i="3"/>
  <c r="BO110" i="3"/>
  <c r="BN110" i="3"/>
  <c r="CC109" i="3"/>
  <c r="A109" i="3"/>
  <c r="CA109" i="3"/>
  <c r="BZ109" i="3"/>
  <c r="BY109" i="3"/>
  <c r="BX109" i="3"/>
  <c r="BV109" i="3"/>
  <c r="BT109" i="3"/>
  <c r="BS109" i="3"/>
  <c r="BR109" i="3"/>
  <c r="BQ109" i="3"/>
  <c r="BP109" i="3"/>
  <c r="BO109" i="3"/>
  <c r="BN109" i="3"/>
  <c r="CC108" i="3"/>
  <c r="A108" i="3"/>
  <c r="CA108" i="3"/>
  <c r="BZ108" i="3"/>
  <c r="BY108" i="3"/>
  <c r="BX108" i="3"/>
  <c r="BV108" i="3"/>
  <c r="BT108" i="3"/>
  <c r="BS108" i="3"/>
  <c r="BR108" i="3"/>
  <c r="BQ108" i="3"/>
  <c r="BP108" i="3"/>
  <c r="BO108" i="3"/>
  <c r="BN108" i="3"/>
  <c r="CC107" i="3"/>
  <c r="A107" i="3"/>
  <c r="CA107" i="3"/>
  <c r="BZ107" i="3"/>
  <c r="BY107" i="3"/>
  <c r="BX107" i="3"/>
  <c r="BV107" i="3"/>
  <c r="BT107" i="3"/>
  <c r="BS107" i="3"/>
  <c r="BR107" i="3"/>
  <c r="BQ107" i="3"/>
  <c r="BP107" i="3"/>
  <c r="BO107" i="3"/>
  <c r="BN107" i="3"/>
  <c r="CC106" i="3"/>
  <c r="A106" i="3"/>
  <c r="CA106" i="3"/>
  <c r="BZ106" i="3"/>
  <c r="BY106" i="3"/>
  <c r="BX106" i="3"/>
  <c r="BV106" i="3"/>
  <c r="BT106" i="3"/>
  <c r="BS106" i="3"/>
  <c r="BR106" i="3"/>
  <c r="BQ106" i="3"/>
  <c r="BP106" i="3"/>
  <c r="BO106" i="3"/>
  <c r="BN106" i="3"/>
  <c r="CC105" i="3"/>
  <c r="A105" i="3"/>
  <c r="CA105" i="3"/>
  <c r="BZ105" i="3"/>
  <c r="BY105" i="3"/>
  <c r="BX105" i="3"/>
  <c r="BV105" i="3"/>
  <c r="BT105" i="3"/>
  <c r="BS105" i="3"/>
  <c r="BR105" i="3"/>
  <c r="BQ105" i="3"/>
  <c r="BP105" i="3"/>
  <c r="BO105" i="3"/>
  <c r="BN105" i="3"/>
  <c r="CC104" i="3"/>
  <c r="A104" i="3"/>
  <c r="CA104" i="3"/>
  <c r="BZ104" i="3"/>
  <c r="BY104" i="3"/>
  <c r="BX104" i="3"/>
  <c r="BV104" i="3"/>
  <c r="BT104" i="3"/>
  <c r="BS104" i="3"/>
  <c r="BR104" i="3"/>
  <c r="BQ104" i="3"/>
  <c r="BP104" i="3"/>
  <c r="BO104" i="3"/>
  <c r="BN104" i="3"/>
  <c r="CC103" i="3"/>
  <c r="A103" i="3"/>
  <c r="CA103" i="3"/>
  <c r="BZ103" i="3"/>
  <c r="BY103" i="3"/>
  <c r="BX103" i="3"/>
  <c r="BV103" i="3"/>
  <c r="BT103" i="3"/>
  <c r="BS103" i="3"/>
  <c r="BR103" i="3"/>
  <c r="BQ103" i="3"/>
  <c r="BP103" i="3"/>
  <c r="BO103" i="3"/>
  <c r="BN103" i="3"/>
  <c r="CC102" i="3"/>
  <c r="A102" i="3"/>
  <c r="CA102" i="3"/>
  <c r="BZ102" i="3"/>
  <c r="BY102" i="3"/>
  <c r="BX102" i="3"/>
  <c r="BV102" i="3"/>
  <c r="BT102" i="3"/>
  <c r="BS102" i="3"/>
  <c r="BR102" i="3"/>
  <c r="BQ102" i="3"/>
  <c r="BP102" i="3"/>
  <c r="BO102" i="3"/>
  <c r="BN102" i="3"/>
  <c r="CC101" i="3"/>
  <c r="A101" i="3"/>
  <c r="CA101" i="3"/>
  <c r="BZ101" i="3"/>
  <c r="BY101" i="3"/>
  <c r="BX101" i="3"/>
  <c r="BV101" i="3"/>
  <c r="BT101" i="3"/>
  <c r="BS101" i="3"/>
  <c r="BR101" i="3"/>
  <c r="BQ101" i="3"/>
  <c r="BP101" i="3"/>
  <c r="BO101" i="3"/>
  <c r="BN101" i="3"/>
  <c r="CC100" i="3"/>
  <c r="A100" i="3"/>
  <c r="CA100" i="3"/>
  <c r="BZ100" i="3"/>
  <c r="BY100" i="3"/>
  <c r="BX100" i="3"/>
  <c r="BV100" i="3"/>
  <c r="BT100" i="3"/>
  <c r="BS100" i="3"/>
  <c r="BR100" i="3"/>
  <c r="BQ100" i="3"/>
  <c r="BP100" i="3"/>
  <c r="BO100" i="3"/>
  <c r="BN100" i="3"/>
  <c r="CC99" i="3"/>
  <c r="A99" i="3"/>
  <c r="CA99" i="3"/>
  <c r="BZ99" i="3"/>
  <c r="BY99" i="3"/>
  <c r="BX99" i="3"/>
  <c r="BV99" i="3"/>
  <c r="BT99" i="3"/>
  <c r="BS99" i="3"/>
  <c r="BR99" i="3"/>
  <c r="BQ99" i="3"/>
  <c r="BP99" i="3"/>
  <c r="BO99" i="3"/>
  <c r="BN99" i="3"/>
  <c r="CC98" i="3"/>
  <c r="A98" i="3"/>
  <c r="CA98" i="3"/>
  <c r="BZ98" i="3"/>
  <c r="BY98" i="3"/>
  <c r="BX98" i="3"/>
  <c r="BV98" i="3"/>
  <c r="BT98" i="3"/>
  <c r="BS98" i="3"/>
  <c r="BR98" i="3"/>
  <c r="BQ98" i="3"/>
  <c r="BP98" i="3"/>
  <c r="BO98" i="3"/>
  <c r="BN98" i="3"/>
  <c r="CC97" i="3"/>
  <c r="A97" i="3"/>
  <c r="CA97" i="3"/>
  <c r="BZ97" i="3"/>
  <c r="BY97" i="3"/>
  <c r="BX97" i="3"/>
  <c r="BV97" i="3"/>
  <c r="BT97" i="3"/>
  <c r="BS97" i="3"/>
  <c r="BR97" i="3"/>
  <c r="BQ97" i="3"/>
  <c r="BP97" i="3"/>
  <c r="BO97" i="3"/>
  <c r="BN97" i="3"/>
  <c r="CC96" i="3"/>
  <c r="A96" i="3"/>
  <c r="CA96" i="3"/>
  <c r="BZ96" i="3"/>
  <c r="BY96" i="3"/>
  <c r="BX96" i="3"/>
  <c r="BV96" i="3"/>
  <c r="BT96" i="3"/>
  <c r="BS96" i="3"/>
  <c r="BR96" i="3"/>
  <c r="BQ96" i="3"/>
  <c r="BP96" i="3"/>
  <c r="BO96" i="3"/>
  <c r="BN96" i="3"/>
  <c r="CC95" i="3"/>
  <c r="A95" i="3"/>
  <c r="CA95" i="3"/>
  <c r="BZ95" i="3"/>
  <c r="BY95" i="3"/>
  <c r="BX95" i="3"/>
  <c r="BV95" i="3"/>
  <c r="BT95" i="3"/>
  <c r="BS95" i="3"/>
  <c r="BR95" i="3"/>
  <c r="BQ95" i="3"/>
  <c r="BP95" i="3"/>
  <c r="BO95" i="3"/>
  <c r="BN95" i="3"/>
  <c r="CC94" i="3"/>
  <c r="A94" i="3"/>
  <c r="CA94" i="3"/>
  <c r="BZ94" i="3"/>
  <c r="BY94" i="3"/>
  <c r="BX94" i="3"/>
  <c r="BV94" i="3"/>
  <c r="BT94" i="3"/>
  <c r="BS94" i="3"/>
  <c r="BR94" i="3"/>
  <c r="BQ94" i="3"/>
  <c r="BP94" i="3"/>
  <c r="BO94" i="3"/>
  <c r="BN94" i="3"/>
  <c r="CC93" i="3"/>
  <c r="A93" i="3"/>
  <c r="CA93" i="3"/>
  <c r="BZ93" i="3"/>
  <c r="BY93" i="3"/>
  <c r="BX93" i="3"/>
  <c r="BV93" i="3"/>
  <c r="BT93" i="3"/>
  <c r="BS93" i="3"/>
  <c r="BR93" i="3"/>
  <c r="BQ93" i="3"/>
  <c r="BP93" i="3"/>
  <c r="BO93" i="3"/>
  <c r="BN93" i="3"/>
  <c r="CC92" i="3"/>
  <c r="A92" i="3"/>
  <c r="CA92" i="3"/>
  <c r="BZ92" i="3"/>
  <c r="BY92" i="3"/>
  <c r="BX92" i="3"/>
  <c r="BV92" i="3"/>
  <c r="BT92" i="3"/>
  <c r="BS92" i="3"/>
  <c r="BR92" i="3"/>
  <c r="BQ92" i="3"/>
  <c r="BP92" i="3"/>
  <c r="BO92" i="3"/>
  <c r="BN92" i="3"/>
  <c r="CC91" i="3"/>
  <c r="A91" i="3"/>
  <c r="CA91" i="3"/>
  <c r="BZ91" i="3"/>
  <c r="BY91" i="3"/>
  <c r="BX91" i="3"/>
  <c r="BV91" i="3"/>
  <c r="BT91" i="3"/>
  <c r="BS91" i="3"/>
  <c r="BR91" i="3"/>
  <c r="BQ91" i="3"/>
  <c r="BP91" i="3"/>
  <c r="BO91" i="3"/>
  <c r="BN91" i="3"/>
  <c r="CC90" i="3"/>
  <c r="A90" i="3"/>
  <c r="CA90" i="3"/>
  <c r="BZ90" i="3"/>
  <c r="BY90" i="3"/>
  <c r="BX90" i="3"/>
  <c r="BV90" i="3"/>
  <c r="BT90" i="3"/>
  <c r="BS90" i="3"/>
  <c r="BR90" i="3"/>
  <c r="BQ90" i="3"/>
  <c r="BP90" i="3"/>
  <c r="BO90" i="3"/>
  <c r="BN90" i="3"/>
  <c r="CC89" i="3"/>
  <c r="A89" i="3"/>
  <c r="CA89" i="3"/>
  <c r="BZ89" i="3"/>
  <c r="BY89" i="3"/>
  <c r="BX89" i="3"/>
  <c r="BV89" i="3"/>
  <c r="BT89" i="3"/>
  <c r="BS89" i="3"/>
  <c r="BR89" i="3"/>
  <c r="BQ89" i="3"/>
  <c r="BP89" i="3"/>
  <c r="BO89" i="3"/>
  <c r="BN89" i="3"/>
  <c r="CC88" i="3"/>
  <c r="A88" i="3"/>
  <c r="CA88" i="3"/>
  <c r="BZ88" i="3"/>
  <c r="BY88" i="3"/>
  <c r="BX88" i="3"/>
  <c r="BV88" i="3"/>
  <c r="BT88" i="3"/>
  <c r="BS88" i="3"/>
  <c r="BR88" i="3"/>
  <c r="BQ88" i="3"/>
  <c r="BP88" i="3"/>
  <c r="BO88" i="3"/>
  <c r="BN88" i="3"/>
  <c r="CC87" i="3"/>
  <c r="A87" i="3"/>
  <c r="CA87" i="3"/>
  <c r="BZ87" i="3"/>
  <c r="BY87" i="3"/>
  <c r="BX87" i="3"/>
  <c r="BV87" i="3"/>
  <c r="BT87" i="3"/>
  <c r="BS87" i="3"/>
  <c r="BR87" i="3"/>
  <c r="BQ87" i="3"/>
  <c r="BP87" i="3"/>
  <c r="BO87" i="3"/>
  <c r="BN87" i="3"/>
  <c r="CC86" i="3"/>
  <c r="A86" i="3"/>
  <c r="CA86" i="3"/>
  <c r="BZ86" i="3"/>
  <c r="BY86" i="3"/>
  <c r="BX86" i="3"/>
  <c r="BV86" i="3"/>
  <c r="BT86" i="3"/>
  <c r="BS86" i="3"/>
  <c r="BR86" i="3"/>
  <c r="BQ86" i="3"/>
  <c r="BP86" i="3"/>
  <c r="BO86" i="3"/>
  <c r="BN86" i="3"/>
  <c r="CC85" i="3"/>
  <c r="A85" i="3"/>
  <c r="CA85" i="3"/>
  <c r="BZ85" i="3"/>
  <c r="BY85" i="3"/>
  <c r="BX85" i="3"/>
  <c r="BV85" i="3"/>
  <c r="BT85" i="3"/>
  <c r="BS85" i="3"/>
  <c r="BR85" i="3"/>
  <c r="BQ85" i="3"/>
  <c r="BP85" i="3"/>
  <c r="BO85" i="3"/>
  <c r="BN85" i="3"/>
  <c r="CC84" i="3"/>
  <c r="A84" i="3"/>
  <c r="CA84" i="3"/>
  <c r="BZ84" i="3"/>
  <c r="BY84" i="3"/>
  <c r="BX84" i="3"/>
  <c r="BV84" i="3"/>
  <c r="BT84" i="3"/>
  <c r="BS84" i="3"/>
  <c r="BR84" i="3"/>
  <c r="BQ84" i="3"/>
  <c r="BP84" i="3"/>
  <c r="BO84" i="3"/>
  <c r="BN84" i="3"/>
  <c r="CC83" i="3"/>
  <c r="A83" i="3"/>
  <c r="CA83" i="3"/>
  <c r="BZ83" i="3"/>
  <c r="BY83" i="3"/>
  <c r="BX83" i="3"/>
  <c r="BV83" i="3"/>
  <c r="BT83" i="3"/>
  <c r="BS83" i="3"/>
  <c r="BR83" i="3"/>
  <c r="BQ83" i="3"/>
  <c r="BP83" i="3"/>
  <c r="BO83" i="3"/>
  <c r="BN83" i="3"/>
  <c r="CC82" i="3"/>
  <c r="A82" i="3"/>
  <c r="CA82" i="3"/>
  <c r="BZ82" i="3"/>
  <c r="BY82" i="3"/>
  <c r="BX82" i="3"/>
  <c r="BV82" i="3"/>
  <c r="BT82" i="3"/>
  <c r="BS82" i="3"/>
  <c r="BR82" i="3"/>
  <c r="BQ82" i="3"/>
  <c r="BP82" i="3"/>
  <c r="BO82" i="3"/>
  <c r="BN82" i="3"/>
  <c r="CC81" i="3"/>
  <c r="A81" i="3"/>
  <c r="CA81" i="3"/>
  <c r="BZ81" i="3"/>
  <c r="BY81" i="3"/>
  <c r="BX81" i="3"/>
  <c r="BV81" i="3"/>
  <c r="BT81" i="3"/>
  <c r="BS81" i="3"/>
  <c r="BR81" i="3"/>
  <c r="BQ81" i="3"/>
  <c r="BP81" i="3"/>
  <c r="BO81" i="3"/>
  <c r="BN81" i="3"/>
  <c r="CC80" i="3"/>
  <c r="A80" i="3"/>
  <c r="CA80" i="3"/>
  <c r="BZ80" i="3"/>
  <c r="BY80" i="3"/>
  <c r="BX80" i="3"/>
  <c r="BV80" i="3"/>
  <c r="BT80" i="3"/>
  <c r="BS80" i="3"/>
  <c r="BR80" i="3"/>
  <c r="BQ80" i="3"/>
  <c r="BP80" i="3"/>
  <c r="BO80" i="3"/>
  <c r="BN80" i="3"/>
  <c r="CC79" i="3"/>
  <c r="A79" i="3"/>
  <c r="CA79" i="3"/>
  <c r="BZ79" i="3"/>
  <c r="BY79" i="3"/>
  <c r="BX79" i="3"/>
  <c r="BV79" i="3"/>
  <c r="BT79" i="3"/>
  <c r="BS79" i="3"/>
  <c r="BR79" i="3"/>
  <c r="BQ79" i="3"/>
  <c r="BP79" i="3"/>
  <c r="BO79" i="3"/>
  <c r="BN79" i="3"/>
  <c r="CC78" i="3"/>
  <c r="A78" i="3"/>
  <c r="CA78" i="3"/>
  <c r="BZ78" i="3"/>
  <c r="BY78" i="3"/>
  <c r="BX78" i="3"/>
  <c r="BV78" i="3"/>
  <c r="BT78" i="3"/>
  <c r="BS78" i="3"/>
  <c r="BR78" i="3"/>
  <c r="BQ78" i="3"/>
  <c r="BP78" i="3"/>
  <c r="BO78" i="3"/>
  <c r="BN78" i="3"/>
  <c r="CC77" i="3"/>
  <c r="A77" i="3"/>
  <c r="CA77" i="3"/>
  <c r="BZ77" i="3"/>
  <c r="BY77" i="3"/>
  <c r="BX77" i="3"/>
  <c r="BV77" i="3"/>
  <c r="BT77" i="3"/>
  <c r="BS77" i="3"/>
  <c r="BR77" i="3"/>
  <c r="BQ77" i="3"/>
  <c r="BP77" i="3"/>
  <c r="BO77" i="3"/>
  <c r="BN77" i="3"/>
  <c r="CC76" i="3"/>
  <c r="A76" i="3"/>
  <c r="CA76" i="3"/>
  <c r="BZ76" i="3"/>
  <c r="BY76" i="3"/>
  <c r="BX76" i="3"/>
  <c r="BV76" i="3"/>
  <c r="BT76" i="3"/>
  <c r="BS76" i="3"/>
  <c r="BR76" i="3"/>
  <c r="BQ76" i="3"/>
  <c r="BP76" i="3"/>
  <c r="BO76" i="3"/>
  <c r="BN76" i="3"/>
  <c r="CC75" i="3"/>
  <c r="A75" i="3"/>
  <c r="CA75" i="3"/>
  <c r="BZ75" i="3"/>
  <c r="BY75" i="3"/>
  <c r="BX75" i="3"/>
  <c r="BV75" i="3"/>
  <c r="BT75" i="3"/>
  <c r="BS75" i="3"/>
  <c r="BR75" i="3"/>
  <c r="BQ75" i="3"/>
  <c r="BP75" i="3"/>
  <c r="BO75" i="3"/>
  <c r="BN75" i="3"/>
  <c r="CC74" i="3"/>
  <c r="A74" i="3"/>
  <c r="CA74" i="3"/>
  <c r="BZ74" i="3"/>
  <c r="BY74" i="3"/>
  <c r="BX74" i="3"/>
  <c r="BV74" i="3"/>
  <c r="BT74" i="3"/>
  <c r="BS74" i="3"/>
  <c r="BR74" i="3"/>
  <c r="BQ74" i="3"/>
  <c r="BP74" i="3"/>
  <c r="BO74" i="3"/>
  <c r="BN74" i="3"/>
  <c r="CC73" i="3"/>
  <c r="A73" i="3"/>
  <c r="CA73" i="3"/>
  <c r="BZ73" i="3"/>
  <c r="BY73" i="3"/>
  <c r="BX73" i="3"/>
  <c r="BV73" i="3"/>
  <c r="BT73" i="3"/>
  <c r="BS73" i="3"/>
  <c r="BR73" i="3"/>
  <c r="BQ73" i="3"/>
  <c r="BP73" i="3"/>
  <c r="BO73" i="3"/>
  <c r="BN73" i="3"/>
  <c r="CC72" i="3"/>
  <c r="A72" i="3"/>
  <c r="CA72" i="3"/>
  <c r="BZ72" i="3"/>
  <c r="BY72" i="3"/>
  <c r="BX72" i="3"/>
  <c r="BV72" i="3"/>
  <c r="BT72" i="3"/>
  <c r="BS72" i="3"/>
  <c r="BR72" i="3"/>
  <c r="BQ72" i="3"/>
  <c r="BP72" i="3"/>
  <c r="BO72" i="3"/>
  <c r="BN72" i="3"/>
  <c r="CC71" i="3"/>
  <c r="A71" i="3"/>
  <c r="CA71" i="3"/>
  <c r="BZ71" i="3"/>
  <c r="BY71" i="3"/>
  <c r="BX71" i="3"/>
  <c r="BV71" i="3"/>
  <c r="BT71" i="3"/>
  <c r="BS71" i="3"/>
  <c r="BR71" i="3"/>
  <c r="BQ71" i="3"/>
  <c r="BP71" i="3"/>
  <c r="BO71" i="3"/>
  <c r="BN71" i="3"/>
  <c r="CC70" i="3"/>
  <c r="A70" i="3"/>
  <c r="CA70" i="3"/>
  <c r="BZ70" i="3"/>
  <c r="BY70" i="3"/>
  <c r="BX70" i="3"/>
  <c r="BV70" i="3"/>
  <c r="BT70" i="3"/>
  <c r="BS70" i="3"/>
  <c r="BR70" i="3"/>
  <c r="BQ70" i="3"/>
  <c r="BP70" i="3"/>
  <c r="BO70" i="3"/>
  <c r="BN70" i="3"/>
  <c r="CC69" i="3"/>
  <c r="A69" i="3"/>
  <c r="CA69" i="3"/>
  <c r="BZ69" i="3"/>
  <c r="BY69" i="3"/>
  <c r="BX69" i="3"/>
  <c r="BV69" i="3"/>
  <c r="BT69" i="3"/>
  <c r="BS69" i="3"/>
  <c r="BR69" i="3"/>
  <c r="BQ69" i="3"/>
  <c r="BP69" i="3"/>
  <c r="BO69" i="3"/>
  <c r="BN69" i="3"/>
  <c r="CC68" i="3"/>
  <c r="A68" i="3"/>
  <c r="CA68" i="3"/>
  <c r="BZ68" i="3"/>
  <c r="BY68" i="3"/>
  <c r="BX68" i="3"/>
  <c r="BV68" i="3"/>
  <c r="BT68" i="3"/>
  <c r="BS68" i="3"/>
  <c r="BR68" i="3"/>
  <c r="BQ68" i="3"/>
  <c r="BP68" i="3"/>
  <c r="BO68" i="3"/>
  <c r="BN68" i="3"/>
  <c r="CC67" i="3"/>
  <c r="A67" i="3"/>
  <c r="CA67" i="3"/>
  <c r="BZ67" i="3"/>
  <c r="BY67" i="3"/>
  <c r="BX67" i="3"/>
  <c r="BV67" i="3"/>
  <c r="BT67" i="3"/>
  <c r="BS67" i="3"/>
  <c r="BR67" i="3"/>
  <c r="BQ67" i="3"/>
  <c r="BP67" i="3"/>
  <c r="BO67" i="3"/>
  <c r="BN67" i="3"/>
  <c r="CC66" i="3"/>
  <c r="A66" i="3"/>
  <c r="CA66" i="3"/>
  <c r="BZ66" i="3"/>
  <c r="BY66" i="3"/>
  <c r="BX66" i="3"/>
  <c r="BV66" i="3"/>
  <c r="BT66" i="3"/>
  <c r="BS66" i="3"/>
  <c r="BR66" i="3"/>
  <c r="BQ66" i="3"/>
  <c r="BP66" i="3"/>
  <c r="BO66" i="3"/>
  <c r="BN66" i="3"/>
  <c r="CC65" i="3"/>
  <c r="A65" i="3"/>
  <c r="CA65" i="3"/>
  <c r="BZ65" i="3"/>
  <c r="BY65" i="3"/>
  <c r="BX65" i="3"/>
  <c r="BV65" i="3"/>
  <c r="BT65" i="3"/>
  <c r="BS65" i="3"/>
  <c r="BR65" i="3"/>
  <c r="BQ65" i="3"/>
  <c r="BP65" i="3"/>
  <c r="BO65" i="3"/>
  <c r="BN65" i="3"/>
  <c r="CC64" i="3"/>
  <c r="A64" i="3"/>
  <c r="CA64" i="3"/>
  <c r="BZ64" i="3"/>
  <c r="BY64" i="3"/>
  <c r="BX64" i="3"/>
  <c r="BV64" i="3"/>
  <c r="BT64" i="3"/>
  <c r="BS64" i="3"/>
  <c r="BR64" i="3"/>
  <c r="BQ64" i="3"/>
  <c r="BP64" i="3"/>
  <c r="BO64" i="3"/>
  <c r="BN64" i="3"/>
  <c r="CC63" i="3"/>
  <c r="A63" i="3"/>
  <c r="CA63" i="3"/>
  <c r="BZ63" i="3"/>
  <c r="BY63" i="3"/>
  <c r="BX63" i="3"/>
  <c r="BV63" i="3"/>
  <c r="BT63" i="3"/>
  <c r="BS63" i="3"/>
  <c r="BR63" i="3"/>
  <c r="BQ63" i="3"/>
  <c r="BP63" i="3"/>
  <c r="BO63" i="3"/>
  <c r="BN63" i="3"/>
  <c r="CC62" i="3"/>
  <c r="A62" i="3"/>
  <c r="CA62" i="3"/>
  <c r="BZ62" i="3"/>
  <c r="BY62" i="3"/>
  <c r="BX62" i="3"/>
  <c r="BV62" i="3"/>
  <c r="BT62" i="3"/>
  <c r="BS62" i="3"/>
  <c r="BR62" i="3"/>
  <c r="BQ62" i="3"/>
  <c r="BP62" i="3"/>
  <c r="BO62" i="3"/>
  <c r="BN62" i="3"/>
  <c r="CC61" i="3"/>
  <c r="A61" i="3"/>
  <c r="CA61" i="3"/>
  <c r="BZ61" i="3"/>
  <c r="BY61" i="3"/>
  <c r="BX61" i="3"/>
  <c r="BV61" i="3"/>
  <c r="BT61" i="3"/>
  <c r="BS61" i="3"/>
  <c r="BR61" i="3"/>
  <c r="BQ61" i="3"/>
  <c r="BP61" i="3"/>
  <c r="BO61" i="3"/>
  <c r="BN61" i="3"/>
  <c r="CC60" i="3"/>
  <c r="A60" i="3"/>
  <c r="CA60" i="3"/>
  <c r="BZ60" i="3"/>
  <c r="BY60" i="3"/>
  <c r="BX60" i="3"/>
  <c r="BV60" i="3"/>
  <c r="BT60" i="3"/>
  <c r="BS60" i="3"/>
  <c r="BR60" i="3"/>
  <c r="BQ60" i="3"/>
  <c r="BP60" i="3"/>
  <c r="BO60" i="3"/>
  <c r="BN60" i="3"/>
  <c r="CC59" i="3"/>
  <c r="A59" i="3"/>
  <c r="CA59" i="3"/>
  <c r="BZ59" i="3"/>
  <c r="BY59" i="3"/>
  <c r="BX59" i="3"/>
  <c r="BV59" i="3"/>
  <c r="BT59" i="3"/>
  <c r="BS59" i="3"/>
  <c r="BR59" i="3"/>
  <c r="BQ59" i="3"/>
  <c r="BP59" i="3"/>
  <c r="BO59" i="3"/>
  <c r="BN59" i="3"/>
  <c r="CC58" i="3"/>
  <c r="A58" i="3"/>
  <c r="CA58" i="3"/>
  <c r="BZ58" i="3"/>
  <c r="BY58" i="3"/>
  <c r="BX58" i="3"/>
  <c r="BV58" i="3"/>
  <c r="BT58" i="3"/>
  <c r="BS58" i="3"/>
  <c r="BR58" i="3"/>
  <c r="BQ58" i="3"/>
  <c r="BP58" i="3"/>
  <c r="BO58" i="3"/>
  <c r="BN58" i="3"/>
  <c r="CC57" i="3"/>
  <c r="A57" i="3"/>
  <c r="CA57" i="3"/>
  <c r="BZ57" i="3"/>
  <c r="BY57" i="3"/>
  <c r="BX57" i="3"/>
  <c r="BV57" i="3"/>
  <c r="BT57" i="3"/>
  <c r="BS57" i="3"/>
  <c r="BR57" i="3"/>
  <c r="BQ57" i="3"/>
  <c r="BP57" i="3"/>
  <c r="BO57" i="3"/>
  <c r="BN57" i="3"/>
  <c r="CC56" i="3"/>
  <c r="A56" i="3"/>
  <c r="CA56" i="3"/>
  <c r="BZ56" i="3"/>
  <c r="BY56" i="3"/>
  <c r="BX56" i="3"/>
  <c r="BV56" i="3"/>
  <c r="BT56" i="3"/>
  <c r="BS56" i="3"/>
  <c r="BR56" i="3"/>
  <c r="BQ56" i="3"/>
  <c r="BP56" i="3"/>
  <c r="BO56" i="3"/>
  <c r="BN56" i="3"/>
  <c r="CC55" i="3"/>
  <c r="A55" i="3"/>
  <c r="CA55" i="3"/>
  <c r="BZ55" i="3"/>
  <c r="BY55" i="3"/>
  <c r="BX55" i="3"/>
  <c r="BV55" i="3"/>
  <c r="BT55" i="3"/>
  <c r="BS55" i="3"/>
  <c r="BR55" i="3"/>
  <c r="BQ55" i="3"/>
  <c r="BP55" i="3"/>
  <c r="BO55" i="3"/>
  <c r="BN55" i="3"/>
  <c r="CC54" i="3"/>
  <c r="A54" i="3"/>
  <c r="CA54" i="3"/>
  <c r="BZ54" i="3"/>
  <c r="BY54" i="3"/>
  <c r="BX54" i="3"/>
  <c r="BV54" i="3"/>
  <c r="BT54" i="3"/>
  <c r="BS54" i="3"/>
  <c r="BR54" i="3"/>
  <c r="BQ54" i="3"/>
  <c r="BP54" i="3"/>
  <c r="BO54" i="3"/>
  <c r="BN54" i="3"/>
  <c r="CC53" i="3"/>
  <c r="A53" i="3"/>
  <c r="CA53" i="3"/>
  <c r="BZ53" i="3"/>
  <c r="BY53" i="3"/>
  <c r="BX53" i="3"/>
  <c r="BV53" i="3"/>
  <c r="BT53" i="3"/>
  <c r="BS53" i="3"/>
  <c r="BR53" i="3"/>
  <c r="BQ53" i="3"/>
  <c r="BP53" i="3"/>
  <c r="BO53" i="3"/>
  <c r="BN53" i="3"/>
  <c r="CC52" i="3"/>
  <c r="A52" i="3"/>
  <c r="CA52" i="3"/>
  <c r="BZ52" i="3"/>
  <c r="BY52" i="3"/>
  <c r="BX52" i="3"/>
  <c r="BV52" i="3"/>
  <c r="BT52" i="3"/>
  <c r="BS52" i="3"/>
  <c r="BR52" i="3"/>
  <c r="BQ52" i="3"/>
  <c r="BP52" i="3"/>
  <c r="BO52" i="3"/>
  <c r="BN52" i="3"/>
  <c r="CC51" i="3"/>
  <c r="A51" i="3"/>
  <c r="CA51" i="3"/>
  <c r="BZ51" i="3"/>
  <c r="BY51" i="3"/>
  <c r="BX51" i="3"/>
  <c r="BV51" i="3"/>
  <c r="BT51" i="3"/>
  <c r="BS51" i="3"/>
  <c r="BR51" i="3"/>
  <c r="BQ51" i="3"/>
  <c r="BP51" i="3"/>
  <c r="BO51" i="3"/>
  <c r="BN51" i="3"/>
  <c r="CC50" i="3"/>
  <c r="A50" i="3"/>
  <c r="CA50" i="3"/>
  <c r="BZ50" i="3"/>
  <c r="BY50" i="3"/>
  <c r="BX50" i="3"/>
  <c r="BV50" i="3"/>
  <c r="BT50" i="3"/>
  <c r="BS50" i="3"/>
  <c r="BR50" i="3"/>
  <c r="BQ50" i="3"/>
  <c r="BP50" i="3"/>
  <c r="BO50" i="3"/>
  <c r="BN50" i="3"/>
  <c r="CC49" i="3"/>
  <c r="A49" i="3"/>
  <c r="CA49" i="3"/>
  <c r="BZ49" i="3"/>
  <c r="BY49" i="3"/>
  <c r="BX49" i="3"/>
  <c r="BV49" i="3"/>
  <c r="BT49" i="3"/>
  <c r="BS49" i="3"/>
  <c r="BR49" i="3"/>
  <c r="BQ49" i="3"/>
  <c r="BP49" i="3"/>
  <c r="BO49" i="3"/>
  <c r="BN49" i="3"/>
  <c r="CC48" i="3"/>
  <c r="A48" i="3"/>
  <c r="CA48" i="3"/>
  <c r="BZ48" i="3"/>
  <c r="BY48" i="3"/>
  <c r="BX48" i="3"/>
  <c r="BV48" i="3"/>
  <c r="BT48" i="3"/>
  <c r="BS48" i="3"/>
  <c r="BR48" i="3"/>
  <c r="BQ48" i="3"/>
  <c r="BP48" i="3"/>
  <c r="BO48" i="3"/>
  <c r="BN48" i="3"/>
  <c r="CC47" i="3"/>
  <c r="A47" i="3"/>
  <c r="CA47" i="3"/>
  <c r="BZ47" i="3"/>
  <c r="BY47" i="3"/>
  <c r="BX47" i="3"/>
  <c r="BV47" i="3"/>
  <c r="BT47" i="3"/>
  <c r="BS47" i="3"/>
  <c r="BR47" i="3"/>
  <c r="BQ47" i="3"/>
  <c r="BP47" i="3"/>
  <c r="BO47" i="3"/>
  <c r="BN47" i="3"/>
  <c r="CC46" i="3"/>
  <c r="A46" i="3"/>
  <c r="CA46" i="3"/>
  <c r="BZ46" i="3"/>
  <c r="BY46" i="3"/>
  <c r="BX46" i="3"/>
  <c r="BV46" i="3"/>
  <c r="BT46" i="3"/>
  <c r="BS46" i="3"/>
  <c r="BR46" i="3"/>
  <c r="BQ46" i="3"/>
  <c r="BP46" i="3"/>
  <c r="BO46" i="3"/>
  <c r="BN46" i="3"/>
  <c r="CC45" i="3"/>
  <c r="A45" i="3"/>
  <c r="CA45" i="3"/>
  <c r="BZ45" i="3"/>
  <c r="BY45" i="3"/>
  <c r="BX45" i="3"/>
  <c r="BV45" i="3"/>
  <c r="BT45" i="3"/>
  <c r="BS45" i="3"/>
  <c r="BR45" i="3"/>
  <c r="BQ45" i="3"/>
  <c r="BP45" i="3"/>
  <c r="BO45" i="3"/>
  <c r="BN45" i="3"/>
  <c r="CC44" i="3"/>
  <c r="A44" i="3"/>
  <c r="CA44" i="3"/>
  <c r="BZ44" i="3"/>
  <c r="BY44" i="3"/>
  <c r="BX44" i="3"/>
  <c r="BV44" i="3"/>
  <c r="BT44" i="3"/>
  <c r="BS44" i="3"/>
  <c r="BR44" i="3"/>
  <c r="BQ44" i="3"/>
  <c r="BP44" i="3"/>
  <c r="BO44" i="3"/>
  <c r="BN44" i="3"/>
  <c r="CC43" i="3"/>
  <c r="A43" i="3"/>
  <c r="CA43" i="3"/>
  <c r="BZ43" i="3"/>
  <c r="BY43" i="3"/>
  <c r="BX43" i="3"/>
  <c r="BV43" i="3"/>
  <c r="BT43" i="3"/>
  <c r="BS43" i="3"/>
  <c r="BR43" i="3"/>
  <c r="BQ43" i="3"/>
  <c r="BP43" i="3"/>
  <c r="BO43" i="3"/>
  <c r="BN43" i="3"/>
  <c r="CC42" i="3"/>
  <c r="A42" i="3"/>
  <c r="CA42" i="3"/>
  <c r="BZ42" i="3"/>
  <c r="BY42" i="3"/>
  <c r="BX42" i="3"/>
  <c r="BV42" i="3"/>
  <c r="BT42" i="3"/>
  <c r="BS42" i="3"/>
  <c r="BR42" i="3"/>
  <c r="BQ42" i="3"/>
  <c r="BP42" i="3"/>
  <c r="BO42" i="3"/>
  <c r="BN42" i="3"/>
  <c r="CC41" i="3"/>
  <c r="A41" i="3"/>
  <c r="CA41" i="3"/>
  <c r="BZ41" i="3"/>
  <c r="BY41" i="3"/>
  <c r="BX41" i="3"/>
  <c r="BV41" i="3"/>
  <c r="BT41" i="3"/>
  <c r="BS41" i="3"/>
  <c r="BR41" i="3"/>
  <c r="BQ41" i="3"/>
  <c r="BP41" i="3"/>
  <c r="BO41" i="3"/>
  <c r="BN41" i="3"/>
  <c r="CC40" i="3"/>
  <c r="A40" i="3"/>
  <c r="CA40" i="3"/>
  <c r="BZ40" i="3"/>
  <c r="BY40" i="3"/>
  <c r="BX40" i="3"/>
  <c r="BV40" i="3"/>
  <c r="BT40" i="3"/>
  <c r="BS40" i="3"/>
  <c r="BR40" i="3"/>
  <c r="BQ40" i="3"/>
  <c r="BP40" i="3"/>
  <c r="BO40" i="3"/>
  <c r="BN40" i="3"/>
  <c r="CC39" i="3"/>
  <c r="A39" i="3"/>
  <c r="CA39" i="3"/>
  <c r="BZ39" i="3"/>
  <c r="BY39" i="3"/>
  <c r="BX39" i="3"/>
  <c r="BV39" i="3"/>
  <c r="BT39" i="3"/>
  <c r="BS39" i="3"/>
  <c r="BR39" i="3"/>
  <c r="BQ39" i="3"/>
  <c r="BP39" i="3"/>
  <c r="BO39" i="3"/>
  <c r="BN39" i="3"/>
  <c r="CC38" i="3"/>
  <c r="A38" i="3"/>
  <c r="CA38" i="3"/>
  <c r="BZ38" i="3"/>
  <c r="BY38" i="3"/>
  <c r="BX38" i="3"/>
  <c r="BV38" i="3"/>
  <c r="BT38" i="3"/>
  <c r="BS38" i="3"/>
  <c r="BR38" i="3"/>
  <c r="BQ38" i="3"/>
  <c r="BP38" i="3"/>
  <c r="BO38" i="3"/>
  <c r="BN38" i="3"/>
  <c r="CC37" i="3"/>
  <c r="A37" i="3"/>
  <c r="CA37" i="3"/>
  <c r="BZ37" i="3"/>
  <c r="BY37" i="3"/>
  <c r="BX37" i="3"/>
  <c r="BV37" i="3"/>
  <c r="BT37" i="3"/>
  <c r="BS37" i="3"/>
  <c r="BR37" i="3"/>
  <c r="BQ37" i="3"/>
  <c r="BP37" i="3"/>
  <c r="BO37" i="3"/>
  <c r="BN37" i="3"/>
  <c r="CC36" i="3"/>
  <c r="A36" i="3"/>
  <c r="CA36" i="3"/>
  <c r="BZ36" i="3"/>
  <c r="BY36" i="3"/>
  <c r="BX36" i="3"/>
  <c r="BV36" i="3"/>
  <c r="BT36" i="3"/>
  <c r="BS36" i="3"/>
  <c r="BR36" i="3"/>
  <c r="BQ36" i="3"/>
  <c r="BP36" i="3"/>
  <c r="BO36" i="3"/>
  <c r="BN36" i="3"/>
  <c r="CC35" i="3"/>
  <c r="A35" i="3"/>
  <c r="CA35" i="3"/>
  <c r="BZ35" i="3"/>
  <c r="BY35" i="3"/>
  <c r="BX35" i="3"/>
  <c r="BV35" i="3"/>
  <c r="BT35" i="3"/>
  <c r="BS35" i="3"/>
  <c r="BR35" i="3"/>
  <c r="BQ35" i="3"/>
  <c r="BP35" i="3"/>
  <c r="BO35" i="3"/>
  <c r="BN35" i="3"/>
  <c r="CC34" i="3"/>
  <c r="A34" i="3"/>
  <c r="CA34" i="3"/>
  <c r="BZ34" i="3"/>
  <c r="BY34" i="3"/>
  <c r="BX34" i="3"/>
  <c r="BV34" i="3"/>
  <c r="BT34" i="3"/>
  <c r="BS34" i="3"/>
  <c r="BR34" i="3"/>
  <c r="BQ34" i="3"/>
  <c r="BP34" i="3"/>
  <c r="BO34" i="3"/>
  <c r="BN34" i="3"/>
  <c r="CC33" i="3"/>
  <c r="A33" i="3"/>
  <c r="CA33" i="3"/>
  <c r="BZ33" i="3"/>
  <c r="BY33" i="3"/>
  <c r="BX33" i="3"/>
  <c r="BV33" i="3"/>
  <c r="BT33" i="3"/>
  <c r="BS33" i="3"/>
  <c r="BR33" i="3"/>
  <c r="BQ33" i="3"/>
  <c r="BP33" i="3"/>
  <c r="BO33" i="3"/>
  <c r="BN33" i="3"/>
  <c r="CC32" i="3"/>
  <c r="A32" i="3"/>
  <c r="CA32" i="3"/>
  <c r="BZ32" i="3"/>
  <c r="BY32" i="3"/>
  <c r="BX32" i="3"/>
  <c r="BV32" i="3"/>
  <c r="BT32" i="3"/>
  <c r="BS32" i="3"/>
  <c r="BR32" i="3"/>
  <c r="BQ32" i="3"/>
  <c r="BP32" i="3"/>
  <c r="BO32" i="3"/>
  <c r="BN32" i="3"/>
  <c r="CC31" i="3"/>
  <c r="A31" i="3"/>
  <c r="CA31" i="3"/>
  <c r="BZ31" i="3"/>
  <c r="BY31" i="3"/>
  <c r="BX31" i="3"/>
  <c r="BV31" i="3"/>
  <c r="BT31" i="3"/>
  <c r="BS31" i="3"/>
  <c r="BR31" i="3"/>
  <c r="BQ31" i="3"/>
  <c r="BP31" i="3"/>
  <c r="BO31" i="3"/>
  <c r="BN31" i="3"/>
  <c r="CC30" i="3"/>
  <c r="A30" i="3"/>
  <c r="CA30" i="3"/>
  <c r="BZ30" i="3"/>
  <c r="BY30" i="3"/>
  <c r="BX30" i="3"/>
  <c r="BV30" i="3"/>
  <c r="BT30" i="3"/>
  <c r="BS30" i="3"/>
  <c r="BR30" i="3"/>
  <c r="BQ30" i="3"/>
  <c r="BP30" i="3"/>
  <c r="BO30" i="3"/>
  <c r="BN30" i="3"/>
  <c r="CC29" i="3"/>
  <c r="A29" i="3"/>
  <c r="CA29" i="3"/>
  <c r="BZ29" i="3"/>
  <c r="BY29" i="3"/>
  <c r="BX29" i="3"/>
  <c r="BV29" i="3"/>
  <c r="BT29" i="3"/>
  <c r="BS29" i="3"/>
  <c r="BR29" i="3"/>
  <c r="BQ29" i="3"/>
  <c r="BP29" i="3"/>
  <c r="BO29" i="3"/>
  <c r="BN29" i="3"/>
  <c r="CC28" i="3"/>
  <c r="A28" i="3"/>
  <c r="CA28" i="3"/>
  <c r="BZ28" i="3"/>
  <c r="BY28" i="3"/>
  <c r="BX28" i="3"/>
  <c r="BV28" i="3"/>
  <c r="BT28" i="3"/>
  <c r="BS28" i="3"/>
  <c r="BR28" i="3"/>
  <c r="BQ28" i="3"/>
  <c r="BP28" i="3"/>
  <c r="BO28" i="3"/>
  <c r="BN28" i="3"/>
  <c r="CC27" i="3"/>
  <c r="A27" i="3"/>
  <c r="CA27" i="3"/>
  <c r="BZ27" i="3"/>
  <c r="BY27" i="3"/>
  <c r="BX27" i="3"/>
  <c r="BV27" i="3"/>
  <c r="BT27" i="3"/>
  <c r="BS27" i="3"/>
  <c r="BR27" i="3"/>
  <c r="BQ27" i="3"/>
  <c r="BP27" i="3"/>
  <c r="BO27" i="3"/>
  <c r="BN27" i="3"/>
  <c r="CC26" i="3"/>
  <c r="A26" i="3"/>
  <c r="CA26" i="3"/>
  <c r="BZ26" i="3"/>
  <c r="BY26" i="3"/>
  <c r="BX26" i="3"/>
  <c r="BV26" i="3"/>
  <c r="BT26" i="3"/>
  <c r="BS26" i="3"/>
  <c r="BR26" i="3"/>
  <c r="BQ26" i="3"/>
  <c r="BP26" i="3"/>
  <c r="BO26" i="3"/>
  <c r="BN26" i="3"/>
  <c r="CC25" i="3"/>
  <c r="A25" i="3"/>
  <c r="CA25" i="3"/>
  <c r="BZ25" i="3"/>
  <c r="BY25" i="3"/>
  <c r="BX25" i="3"/>
  <c r="BV25" i="3"/>
  <c r="BT25" i="3"/>
  <c r="BS25" i="3"/>
  <c r="BR25" i="3"/>
  <c r="BQ25" i="3"/>
  <c r="BP25" i="3"/>
  <c r="BO25" i="3"/>
  <c r="BN25" i="3"/>
  <c r="CC24" i="3"/>
  <c r="A24" i="3"/>
  <c r="CA24" i="3"/>
  <c r="BZ24" i="3"/>
  <c r="BY24" i="3"/>
  <c r="BX24" i="3"/>
  <c r="BV24" i="3"/>
  <c r="BT24" i="3"/>
  <c r="BS24" i="3"/>
  <c r="BR24" i="3"/>
  <c r="BQ24" i="3"/>
  <c r="BP24" i="3"/>
  <c r="BO24" i="3"/>
  <c r="BN24" i="3"/>
  <c r="CC23" i="3"/>
  <c r="A23" i="3"/>
  <c r="CA23" i="3"/>
  <c r="BZ23" i="3"/>
  <c r="BY23" i="3"/>
  <c r="BX23" i="3"/>
  <c r="BV23" i="3"/>
  <c r="BT23" i="3"/>
  <c r="BS23" i="3"/>
  <c r="BR23" i="3"/>
  <c r="BQ23" i="3"/>
  <c r="BP23" i="3"/>
  <c r="BO23" i="3"/>
  <c r="BN23" i="3"/>
  <c r="CC22" i="3"/>
  <c r="A22" i="3"/>
  <c r="CA22" i="3"/>
  <c r="BZ22" i="3"/>
  <c r="BY22" i="3"/>
  <c r="BX22" i="3"/>
  <c r="BV22" i="3"/>
  <c r="BT22" i="3"/>
  <c r="BS22" i="3"/>
  <c r="BR22" i="3"/>
  <c r="BQ22" i="3"/>
  <c r="BP22" i="3"/>
  <c r="BO22" i="3"/>
  <c r="BN22" i="3"/>
  <c r="A21" i="3"/>
  <c r="CA21" i="3"/>
  <c r="BZ21" i="3"/>
  <c r="BY21" i="3"/>
  <c r="BX21" i="3"/>
  <c r="BV21" i="3"/>
  <c r="BT21" i="3"/>
  <c r="BS21" i="3"/>
  <c r="BR21" i="3"/>
  <c r="BQ21" i="3"/>
  <c r="BP21" i="3"/>
  <c r="BO21" i="3"/>
  <c r="BN21" i="3"/>
  <c r="CC20" i="3"/>
  <c r="A20" i="3"/>
  <c r="CA20" i="3"/>
  <c r="BZ20" i="3"/>
  <c r="BY20" i="3"/>
  <c r="BX20" i="3"/>
  <c r="BV20" i="3"/>
  <c r="BT20" i="3"/>
  <c r="BS20" i="3"/>
  <c r="BR20" i="3"/>
  <c r="BQ20" i="3"/>
  <c r="BP20" i="3"/>
  <c r="BO20" i="3"/>
  <c r="BN20" i="3"/>
  <c r="CC19" i="3"/>
  <c r="A19" i="3"/>
  <c r="CA19" i="3"/>
  <c r="BZ19" i="3"/>
  <c r="BY19" i="3"/>
  <c r="BX19" i="3"/>
  <c r="BV19" i="3"/>
  <c r="BT19" i="3"/>
  <c r="BS19" i="3"/>
  <c r="BR19" i="3"/>
  <c r="BQ19" i="3"/>
  <c r="BP19" i="3"/>
  <c r="BO19" i="3"/>
  <c r="BN19" i="3"/>
  <c r="CC18" i="3"/>
  <c r="CA18" i="3"/>
  <c r="BZ18" i="3"/>
  <c r="BY18" i="3"/>
  <c r="BX18" i="3"/>
  <c r="BV18" i="3"/>
  <c r="BT18" i="3"/>
  <c r="BS18" i="3"/>
  <c r="BR18" i="3"/>
  <c r="BQ18" i="3"/>
  <c r="BP18" i="3"/>
  <c r="BO18" i="3"/>
  <c r="BN18" i="3"/>
  <c r="CC17" i="3"/>
  <c r="A17" i="3"/>
  <c r="CA17" i="3"/>
  <c r="BZ17" i="3"/>
  <c r="BY17" i="3"/>
  <c r="BX17" i="3"/>
  <c r="BV17" i="3"/>
  <c r="BT17" i="3"/>
  <c r="BS17" i="3"/>
  <c r="BR17" i="3"/>
  <c r="BQ17" i="3"/>
  <c r="BP17" i="3"/>
  <c r="BO17" i="3"/>
  <c r="BN17" i="3"/>
  <c r="CC16" i="3"/>
  <c r="A16" i="3"/>
  <c r="CA16" i="3"/>
  <c r="BZ16" i="3"/>
  <c r="BY16" i="3"/>
  <c r="BX16" i="3"/>
  <c r="BV16" i="3"/>
  <c r="BT16" i="3"/>
  <c r="BS16" i="3"/>
  <c r="BR16" i="3"/>
  <c r="BQ16" i="3"/>
  <c r="BP16" i="3"/>
  <c r="BO16" i="3"/>
  <c r="BN16" i="3"/>
  <c r="CC15" i="3"/>
  <c r="A15" i="3"/>
  <c r="CA15" i="3"/>
  <c r="BZ15" i="3"/>
  <c r="BY15" i="3"/>
  <c r="BX15" i="3"/>
  <c r="BV15" i="3"/>
  <c r="BT15" i="3"/>
  <c r="BS15" i="3"/>
  <c r="BR15" i="3"/>
  <c r="BQ15" i="3"/>
  <c r="BP15" i="3"/>
  <c r="BO15" i="3"/>
  <c r="BN15" i="3"/>
  <c r="CC13" i="3"/>
  <c r="CA13" i="3"/>
  <c r="BZ13" i="3"/>
  <c r="BY13" i="3"/>
  <c r="BX13" i="3"/>
  <c r="BV13" i="3"/>
  <c r="BT13" i="3"/>
  <c r="BS13" i="3"/>
  <c r="BR13" i="3"/>
  <c r="BQ13" i="3"/>
  <c r="BP13" i="3"/>
  <c r="BO13" i="3"/>
  <c r="BN13" i="3"/>
  <c r="CG16" i="3" l="1"/>
  <c r="CI16" i="3"/>
  <c r="CK16" i="3"/>
  <c r="CH16" i="3"/>
  <c r="CL16" i="3"/>
  <c r="CJ16" i="3"/>
  <c r="CF16" i="3"/>
  <c r="CD16" i="3"/>
  <c r="CE16" i="3"/>
  <c r="CF19" i="3"/>
  <c r="CH19" i="3"/>
  <c r="CJ19" i="3"/>
  <c r="CL19" i="3"/>
  <c r="CG19" i="3"/>
  <c r="CK19" i="3"/>
  <c r="CI19" i="3"/>
  <c r="CE19" i="3"/>
  <c r="CD19" i="3"/>
  <c r="CF21" i="3"/>
  <c r="CH21" i="3"/>
  <c r="CJ21" i="3"/>
  <c r="CL21" i="3"/>
  <c r="CI21" i="3"/>
  <c r="CG21" i="3"/>
  <c r="CE21" i="3"/>
  <c r="CK21" i="3"/>
  <c r="CD21" i="3"/>
  <c r="CF23" i="3"/>
  <c r="CG23" i="3"/>
  <c r="CI23" i="3"/>
  <c r="CK23" i="3"/>
  <c r="CH23" i="3"/>
  <c r="CL23" i="3"/>
  <c r="CJ23" i="3"/>
  <c r="CE23" i="3"/>
  <c r="CD23" i="3"/>
  <c r="CG25" i="3"/>
  <c r="CI25" i="3"/>
  <c r="CK25" i="3"/>
  <c r="CF25" i="3"/>
  <c r="CJ25" i="3"/>
  <c r="CH25" i="3"/>
  <c r="CL25" i="3"/>
  <c r="CE25" i="3"/>
  <c r="CD25" i="3"/>
  <c r="CG27" i="3"/>
  <c r="CI27" i="3"/>
  <c r="CK27" i="3"/>
  <c r="CH27" i="3"/>
  <c r="CL27" i="3"/>
  <c r="CJ27" i="3"/>
  <c r="CE27" i="3"/>
  <c r="CF27" i="3"/>
  <c r="CD27" i="3"/>
  <c r="CG29" i="3"/>
  <c r="CI29" i="3"/>
  <c r="CK29" i="3"/>
  <c r="CF29" i="3"/>
  <c r="CJ29" i="3"/>
  <c r="CL29" i="3"/>
  <c r="CE29" i="3"/>
  <c r="CD29" i="3"/>
  <c r="CH29" i="3"/>
  <c r="CG31" i="3"/>
  <c r="CI31" i="3"/>
  <c r="CK31" i="3"/>
  <c r="CH31" i="3"/>
  <c r="CL31" i="3"/>
  <c r="CF31" i="3"/>
  <c r="CE31" i="3"/>
  <c r="CJ31" i="3"/>
  <c r="CD31" i="3"/>
  <c r="CG33" i="3"/>
  <c r="CI33" i="3"/>
  <c r="CK33" i="3"/>
  <c r="CF33" i="3"/>
  <c r="CJ33" i="3"/>
  <c r="CH33" i="3"/>
  <c r="CE33" i="3"/>
  <c r="CD33" i="3"/>
  <c r="CL33" i="3"/>
  <c r="CG35" i="3"/>
  <c r="CI35" i="3"/>
  <c r="CK35" i="3"/>
  <c r="CH35" i="3"/>
  <c r="CL35" i="3"/>
  <c r="CJ35" i="3"/>
  <c r="CF35" i="3"/>
  <c r="CE35" i="3"/>
  <c r="CD35" i="3"/>
  <c r="CG37" i="3"/>
  <c r="CI37" i="3"/>
  <c r="CK37" i="3"/>
  <c r="CF37" i="3"/>
  <c r="CJ37" i="3"/>
  <c r="CL37" i="3"/>
  <c r="CH37" i="3"/>
  <c r="CE37" i="3"/>
  <c r="CD37" i="3"/>
  <c r="CF38" i="3"/>
  <c r="CH38" i="3"/>
  <c r="CJ38" i="3"/>
  <c r="CL38" i="3"/>
  <c r="CG38" i="3"/>
  <c r="CK38" i="3"/>
  <c r="CD38" i="3"/>
  <c r="CE38" i="3"/>
  <c r="CI38" i="3"/>
  <c r="CF40" i="3"/>
  <c r="CH40" i="3"/>
  <c r="CJ40" i="3"/>
  <c r="CL40" i="3"/>
  <c r="CI40" i="3"/>
  <c r="CG40" i="3"/>
  <c r="CD40" i="3"/>
  <c r="CK40" i="3"/>
  <c r="CE40" i="3"/>
  <c r="CF42" i="3"/>
  <c r="CH42" i="3"/>
  <c r="CJ42" i="3"/>
  <c r="CL42" i="3"/>
  <c r="CG42" i="3"/>
  <c r="CK42" i="3"/>
  <c r="CI42" i="3"/>
  <c r="CD42" i="3"/>
  <c r="CE42" i="3"/>
  <c r="CF44" i="3"/>
  <c r="CH44" i="3"/>
  <c r="CJ44" i="3"/>
  <c r="CL44" i="3"/>
  <c r="CI44" i="3"/>
  <c r="CK44" i="3"/>
  <c r="CG44" i="3"/>
  <c r="CD44" i="3"/>
  <c r="CE44" i="3"/>
  <c r="CF46" i="3"/>
  <c r="CH46" i="3"/>
  <c r="CJ46" i="3"/>
  <c r="CL46" i="3"/>
  <c r="CG46" i="3"/>
  <c r="CK46" i="3"/>
  <c r="CI46" i="3"/>
  <c r="CD46" i="3"/>
  <c r="CE46" i="3"/>
  <c r="CF48" i="3"/>
  <c r="CH48" i="3"/>
  <c r="CJ48" i="3"/>
  <c r="CL48" i="3"/>
  <c r="CI48" i="3"/>
  <c r="CG48" i="3"/>
  <c r="CK48" i="3"/>
  <c r="CD48" i="3"/>
  <c r="CE48" i="3"/>
  <c r="CF50" i="3"/>
  <c r="CH50" i="3"/>
  <c r="CJ50" i="3"/>
  <c r="CL50" i="3"/>
  <c r="CG50" i="3"/>
  <c r="CK50" i="3"/>
  <c r="CI50" i="3"/>
  <c r="CD50" i="3"/>
  <c r="CE50" i="3"/>
  <c r="CF52" i="3"/>
  <c r="CH52" i="3"/>
  <c r="CJ52" i="3"/>
  <c r="CL52" i="3"/>
  <c r="CI52" i="3"/>
  <c r="CK52" i="3"/>
  <c r="CD52" i="3"/>
  <c r="CG52" i="3"/>
  <c r="CE52" i="3"/>
  <c r="CF54" i="3"/>
  <c r="CH54" i="3"/>
  <c r="CJ54" i="3"/>
  <c r="CL54" i="3"/>
  <c r="CG54" i="3"/>
  <c r="CK54" i="3"/>
  <c r="CD54" i="3"/>
  <c r="CI54" i="3"/>
  <c r="CE54" i="3"/>
  <c r="CF56" i="3"/>
  <c r="CH56" i="3"/>
  <c r="CJ56" i="3"/>
  <c r="CL56" i="3"/>
  <c r="CI56" i="3"/>
  <c r="CG56" i="3"/>
  <c r="CD56" i="3"/>
  <c r="CK56" i="3"/>
  <c r="CE56" i="3"/>
  <c r="CF58" i="3"/>
  <c r="CH58" i="3"/>
  <c r="CJ58" i="3"/>
  <c r="CL58" i="3"/>
  <c r="CG58" i="3"/>
  <c r="CK58" i="3"/>
  <c r="CI58" i="3"/>
  <c r="CD58" i="3"/>
  <c r="CE58" i="3"/>
  <c r="CG59" i="3"/>
  <c r="CI59" i="3"/>
  <c r="CH59" i="3"/>
  <c r="CK59" i="3"/>
  <c r="CJ59" i="3"/>
  <c r="CL59" i="3"/>
  <c r="CE59" i="3"/>
  <c r="CF59" i="3"/>
  <c r="CD59" i="3"/>
  <c r="CF66" i="3"/>
  <c r="CH66" i="3"/>
  <c r="CJ66" i="3"/>
  <c r="CL66" i="3"/>
  <c r="CI66" i="3"/>
  <c r="CK66" i="3"/>
  <c r="CD66" i="3"/>
  <c r="CG66" i="3"/>
  <c r="CE66" i="3"/>
  <c r="CF68" i="3"/>
  <c r="CH68" i="3"/>
  <c r="CJ68" i="3"/>
  <c r="CL68" i="3"/>
  <c r="CG68" i="3"/>
  <c r="CK68" i="3"/>
  <c r="CD68" i="3"/>
  <c r="CI68" i="3"/>
  <c r="CE68" i="3"/>
  <c r="CF70" i="3"/>
  <c r="CH70" i="3"/>
  <c r="CJ70" i="3"/>
  <c r="CL70" i="3"/>
  <c r="CI70" i="3"/>
  <c r="CG70" i="3"/>
  <c r="CD70" i="3"/>
  <c r="CK70" i="3"/>
  <c r="CE70" i="3"/>
  <c r="CF72" i="3"/>
  <c r="CH72" i="3"/>
  <c r="CJ72" i="3"/>
  <c r="CL72" i="3"/>
  <c r="CG72" i="3"/>
  <c r="CK72" i="3"/>
  <c r="CI72" i="3"/>
  <c r="CD72" i="3"/>
  <c r="CE72" i="3"/>
  <c r="CF74" i="3"/>
  <c r="CH74" i="3"/>
  <c r="CJ74" i="3"/>
  <c r="CL74" i="3"/>
  <c r="CI74" i="3"/>
  <c r="CK74" i="3"/>
  <c r="CD74" i="3"/>
  <c r="CE74" i="3"/>
  <c r="CG74" i="3"/>
  <c r="CF76" i="3"/>
  <c r="CH76" i="3"/>
  <c r="CJ76" i="3"/>
  <c r="CL76" i="3"/>
  <c r="CG76" i="3"/>
  <c r="CK76" i="3"/>
  <c r="CD76" i="3"/>
  <c r="CI76" i="3"/>
  <c r="CE76" i="3"/>
  <c r="CF78" i="3"/>
  <c r="CH78" i="3"/>
  <c r="CJ78" i="3"/>
  <c r="CL78" i="3"/>
  <c r="CI78" i="3"/>
  <c r="CG78" i="3"/>
  <c r="CD78" i="3"/>
  <c r="CE78" i="3"/>
  <c r="CK78" i="3"/>
  <c r="CF80" i="3"/>
  <c r="CH80" i="3"/>
  <c r="CJ80" i="3"/>
  <c r="CL80" i="3"/>
  <c r="CG80" i="3"/>
  <c r="CK80" i="3"/>
  <c r="CI80" i="3"/>
  <c r="CD80" i="3"/>
  <c r="CE80" i="3"/>
  <c r="CF82" i="3"/>
  <c r="CH82" i="3"/>
  <c r="CJ82" i="3"/>
  <c r="CL82" i="3"/>
  <c r="CI82" i="3"/>
  <c r="CK82" i="3"/>
  <c r="CD82" i="3"/>
  <c r="CG82" i="3"/>
  <c r="CE82" i="3"/>
  <c r="CF84" i="3"/>
  <c r="CH84" i="3"/>
  <c r="CJ84" i="3"/>
  <c r="CL84" i="3"/>
  <c r="CG84" i="3"/>
  <c r="CK84" i="3"/>
  <c r="CD84" i="3"/>
  <c r="CI84" i="3"/>
  <c r="CE84" i="3"/>
  <c r="CF86" i="3"/>
  <c r="CH86" i="3"/>
  <c r="CJ86" i="3"/>
  <c r="CL86" i="3"/>
  <c r="CI86" i="3"/>
  <c r="CG86" i="3"/>
  <c r="CD86" i="3"/>
  <c r="CK86" i="3"/>
  <c r="CE86" i="3"/>
  <c r="CF88" i="3"/>
  <c r="CH88" i="3"/>
  <c r="CJ88" i="3"/>
  <c r="CL88" i="3"/>
  <c r="CG88" i="3"/>
  <c r="CK88" i="3"/>
  <c r="CI88" i="3"/>
  <c r="CD88" i="3"/>
  <c r="CE88" i="3"/>
  <c r="CF90" i="3"/>
  <c r="CH90" i="3"/>
  <c r="CJ90" i="3"/>
  <c r="CL90" i="3"/>
  <c r="CI90" i="3"/>
  <c r="CK90" i="3"/>
  <c r="CD90" i="3"/>
  <c r="CE90" i="3"/>
  <c r="CG90" i="3"/>
  <c r="CF92" i="3"/>
  <c r="CH92" i="3"/>
  <c r="CJ92" i="3"/>
  <c r="CL92" i="3"/>
  <c r="CG92" i="3"/>
  <c r="CK92" i="3"/>
  <c r="CD92" i="3"/>
  <c r="CI92" i="3"/>
  <c r="CE92" i="3"/>
  <c r="CG93" i="3"/>
  <c r="CI93" i="3"/>
  <c r="CK93" i="3"/>
  <c r="CH93" i="3"/>
  <c r="CL93" i="3"/>
  <c r="CF93" i="3"/>
  <c r="CE93" i="3"/>
  <c r="CJ93" i="3"/>
  <c r="CD93" i="3"/>
  <c r="CG95" i="3"/>
  <c r="CI95" i="3"/>
  <c r="CK95" i="3"/>
  <c r="CF95" i="3"/>
  <c r="CJ95" i="3"/>
  <c r="CH95" i="3"/>
  <c r="CE95" i="3"/>
  <c r="CL95" i="3"/>
  <c r="CD95" i="3"/>
  <c r="CG13" i="3"/>
  <c r="CI13" i="3"/>
  <c r="CK13" i="3"/>
  <c r="CF13" i="3"/>
  <c r="CJ13" i="3"/>
  <c r="CH13" i="3"/>
  <c r="CL13" i="3"/>
  <c r="CD13" i="3"/>
  <c r="CE13" i="3"/>
  <c r="CF15" i="3"/>
  <c r="CH15" i="3"/>
  <c r="CJ15" i="3"/>
  <c r="CL15" i="3"/>
  <c r="CG15" i="3"/>
  <c r="CK15" i="3"/>
  <c r="CI15" i="3"/>
  <c r="CE15" i="3"/>
  <c r="CD15" i="3"/>
  <c r="CF17" i="3"/>
  <c r="CH17" i="3"/>
  <c r="CJ17" i="3"/>
  <c r="CL17" i="3"/>
  <c r="CI17" i="3"/>
  <c r="CK17" i="3"/>
  <c r="CE17" i="3"/>
  <c r="CD17" i="3"/>
  <c r="CG17" i="3"/>
  <c r="CG18" i="3"/>
  <c r="CI18" i="3"/>
  <c r="CK18" i="3"/>
  <c r="CF18" i="3"/>
  <c r="CJ18" i="3"/>
  <c r="CL18" i="3"/>
  <c r="CH18" i="3"/>
  <c r="CD18" i="3"/>
  <c r="CE18" i="3"/>
  <c r="CG20" i="3"/>
  <c r="CI20" i="3"/>
  <c r="CK20" i="3"/>
  <c r="CH20" i="3"/>
  <c r="CL20" i="3"/>
  <c r="CF20" i="3"/>
  <c r="CJ20" i="3"/>
  <c r="CD20" i="3"/>
  <c r="CE20" i="3"/>
  <c r="CG22" i="3"/>
  <c r="CI22" i="3"/>
  <c r="CK22" i="3"/>
  <c r="CF22" i="3"/>
  <c r="CJ22" i="3"/>
  <c r="CH22" i="3"/>
  <c r="CL22" i="3"/>
  <c r="CD22" i="3"/>
  <c r="CE22" i="3"/>
  <c r="CF24" i="3"/>
  <c r="CH24" i="3"/>
  <c r="CJ24" i="3"/>
  <c r="CL24" i="3"/>
  <c r="CI24" i="3"/>
  <c r="CG24" i="3"/>
  <c r="CD24" i="3"/>
  <c r="CK24" i="3"/>
  <c r="CE24" i="3"/>
  <c r="CF26" i="3"/>
  <c r="CH26" i="3"/>
  <c r="CJ26" i="3"/>
  <c r="CL26" i="3"/>
  <c r="CG26" i="3"/>
  <c r="CK26" i="3"/>
  <c r="CI26" i="3"/>
  <c r="CD26" i="3"/>
  <c r="CE26" i="3"/>
  <c r="CF28" i="3"/>
  <c r="CH28" i="3"/>
  <c r="CJ28" i="3"/>
  <c r="CL28" i="3"/>
  <c r="CI28" i="3"/>
  <c r="CK28" i="3"/>
  <c r="CG28" i="3"/>
  <c r="CD28" i="3"/>
  <c r="CE28" i="3"/>
  <c r="CF30" i="3"/>
  <c r="CH30" i="3"/>
  <c r="CJ30" i="3"/>
  <c r="CL30" i="3"/>
  <c r="CG30" i="3"/>
  <c r="CK30" i="3"/>
  <c r="CI30" i="3"/>
  <c r="CD30" i="3"/>
  <c r="CE30" i="3"/>
  <c r="CF32" i="3"/>
  <c r="CH32" i="3"/>
  <c r="CJ32" i="3"/>
  <c r="CL32" i="3"/>
  <c r="CI32" i="3"/>
  <c r="CG32" i="3"/>
  <c r="CK32" i="3"/>
  <c r="CD32" i="3"/>
  <c r="CE32" i="3"/>
  <c r="CF34" i="3"/>
  <c r="CH34" i="3"/>
  <c r="CJ34" i="3"/>
  <c r="CL34" i="3"/>
  <c r="CG34" i="3"/>
  <c r="CK34" i="3"/>
  <c r="CI34" i="3"/>
  <c r="CD34" i="3"/>
  <c r="CE34" i="3"/>
  <c r="CF36" i="3"/>
  <c r="CH36" i="3"/>
  <c r="CJ36" i="3"/>
  <c r="CL36" i="3"/>
  <c r="CI36" i="3"/>
  <c r="CK36" i="3"/>
  <c r="CD36" i="3"/>
  <c r="CG36" i="3"/>
  <c r="CE36" i="3"/>
  <c r="CG39" i="3"/>
  <c r="CI39" i="3"/>
  <c r="CK39" i="3"/>
  <c r="CH39" i="3"/>
  <c r="CL39" i="3"/>
  <c r="CF39" i="3"/>
  <c r="CJ39" i="3"/>
  <c r="CE39" i="3"/>
  <c r="CD39" i="3"/>
  <c r="CG41" i="3"/>
  <c r="CI41" i="3"/>
  <c r="CK41" i="3"/>
  <c r="CF41" i="3"/>
  <c r="CJ41" i="3"/>
  <c r="CH41" i="3"/>
  <c r="CL41" i="3"/>
  <c r="CE41" i="3"/>
  <c r="CD41" i="3"/>
  <c r="CG43" i="3"/>
  <c r="CI43" i="3"/>
  <c r="CK43" i="3"/>
  <c r="CH43" i="3"/>
  <c r="CL43" i="3"/>
  <c r="CJ43" i="3"/>
  <c r="CE43" i="3"/>
  <c r="CF43" i="3"/>
  <c r="CD43" i="3"/>
  <c r="CG45" i="3"/>
  <c r="CI45" i="3"/>
  <c r="CK45" i="3"/>
  <c r="CF45" i="3"/>
  <c r="CJ45" i="3"/>
  <c r="CL45" i="3"/>
  <c r="CE45" i="3"/>
  <c r="CH45" i="3"/>
  <c r="CD45" i="3"/>
  <c r="CG47" i="3"/>
  <c r="CI47" i="3"/>
  <c r="CK47" i="3"/>
  <c r="CH47" i="3"/>
  <c r="CL47" i="3"/>
  <c r="CF47" i="3"/>
  <c r="CE47" i="3"/>
  <c r="CJ47" i="3"/>
  <c r="CD47" i="3"/>
  <c r="CG49" i="3"/>
  <c r="CI49" i="3"/>
  <c r="CK49" i="3"/>
  <c r="CF49" i="3"/>
  <c r="CJ49" i="3"/>
  <c r="CH49" i="3"/>
  <c r="CE49" i="3"/>
  <c r="CL49" i="3"/>
  <c r="CD49" i="3"/>
  <c r="CG51" i="3"/>
  <c r="CI51" i="3"/>
  <c r="CK51" i="3"/>
  <c r="CH51" i="3"/>
  <c r="CL51" i="3"/>
  <c r="CJ51" i="3"/>
  <c r="CF51" i="3"/>
  <c r="CE51" i="3"/>
  <c r="CD51" i="3"/>
  <c r="CG53" i="3"/>
  <c r="CI53" i="3"/>
  <c r="CK53" i="3"/>
  <c r="CF53" i="3"/>
  <c r="CJ53" i="3"/>
  <c r="CL53" i="3"/>
  <c r="CH53" i="3"/>
  <c r="CE53" i="3"/>
  <c r="CD53" i="3"/>
  <c r="CG55" i="3"/>
  <c r="CI55" i="3"/>
  <c r="CK55" i="3"/>
  <c r="CH55" i="3"/>
  <c r="CL55" i="3"/>
  <c r="CF55" i="3"/>
  <c r="CJ55" i="3"/>
  <c r="CE55" i="3"/>
  <c r="CD55" i="3"/>
  <c r="CG57" i="3"/>
  <c r="CI57" i="3"/>
  <c r="CK57" i="3"/>
  <c r="CF57" i="3"/>
  <c r="CJ57" i="3"/>
  <c r="CH57" i="3"/>
  <c r="CL57" i="3"/>
  <c r="CE57" i="3"/>
  <c r="CD57" i="3"/>
  <c r="CF60" i="3"/>
  <c r="CH60" i="3"/>
  <c r="CJ60" i="3"/>
  <c r="CL60" i="3"/>
  <c r="CG60" i="3"/>
  <c r="CK60" i="3"/>
  <c r="CD60" i="3"/>
  <c r="CI60" i="3"/>
  <c r="CE60" i="3"/>
  <c r="CG61" i="3"/>
  <c r="CI61" i="3"/>
  <c r="CK61" i="3"/>
  <c r="CH61" i="3"/>
  <c r="CL61" i="3"/>
  <c r="CF61" i="3"/>
  <c r="CE61" i="3"/>
  <c r="CJ61" i="3"/>
  <c r="CD61" i="3"/>
  <c r="CF62" i="3"/>
  <c r="CH62" i="3"/>
  <c r="CJ62" i="3"/>
  <c r="CL62" i="3"/>
  <c r="CI62" i="3"/>
  <c r="CG62" i="3"/>
  <c r="CD62" i="3"/>
  <c r="CE62" i="3"/>
  <c r="CK62" i="3"/>
  <c r="CG63" i="3"/>
  <c r="CI63" i="3"/>
  <c r="CK63" i="3"/>
  <c r="CF63" i="3"/>
  <c r="CJ63" i="3"/>
  <c r="CH63" i="3"/>
  <c r="CE63" i="3"/>
  <c r="CL63" i="3"/>
  <c r="CD63" i="3"/>
  <c r="CF64" i="3"/>
  <c r="CH64" i="3"/>
  <c r="CJ64" i="3"/>
  <c r="CL64" i="3"/>
  <c r="CG64" i="3"/>
  <c r="CK64" i="3"/>
  <c r="CI64" i="3"/>
  <c r="CD64" i="3"/>
  <c r="CE64" i="3"/>
  <c r="CG65" i="3"/>
  <c r="CI65" i="3"/>
  <c r="CK65" i="3"/>
  <c r="CH65" i="3"/>
  <c r="CL65" i="3"/>
  <c r="CJ65" i="3"/>
  <c r="CE65" i="3"/>
  <c r="CD65" i="3"/>
  <c r="CF65" i="3"/>
  <c r="CG67" i="3"/>
  <c r="CI67" i="3"/>
  <c r="CK67" i="3"/>
  <c r="CF67" i="3"/>
  <c r="CJ67" i="3"/>
  <c r="CL67" i="3"/>
  <c r="CE67" i="3"/>
  <c r="CH67" i="3"/>
  <c r="CD67" i="3"/>
  <c r="CG69" i="3"/>
  <c r="CI69" i="3"/>
  <c r="CK69" i="3"/>
  <c r="CH69" i="3"/>
  <c r="CL69" i="3"/>
  <c r="CF69" i="3"/>
  <c r="CE69" i="3"/>
  <c r="CD69" i="3"/>
  <c r="CJ69" i="3"/>
  <c r="CG71" i="3"/>
  <c r="CI71" i="3"/>
  <c r="CK71" i="3"/>
  <c r="CF71" i="3"/>
  <c r="CJ71" i="3"/>
  <c r="CH71" i="3"/>
  <c r="CE71" i="3"/>
  <c r="CL71" i="3"/>
  <c r="CD71" i="3"/>
  <c r="CG73" i="3"/>
  <c r="CI73" i="3"/>
  <c r="CK73" i="3"/>
  <c r="CH73" i="3"/>
  <c r="CL73" i="3"/>
  <c r="CJ73" i="3"/>
  <c r="CE73" i="3"/>
  <c r="CF73" i="3"/>
  <c r="CD73" i="3"/>
  <c r="CG75" i="3"/>
  <c r="CI75" i="3"/>
  <c r="CK75" i="3"/>
  <c r="CF75" i="3"/>
  <c r="CJ75" i="3"/>
  <c r="CL75" i="3"/>
  <c r="CE75" i="3"/>
  <c r="CH75" i="3"/>
  <c r="CD75" i="3"/>
  <c r="CG77" i="3"/>
  <c r="CI77" i="3"/>
  <c r="CK77" i="3"/>
  <c r="CH77" i="3"/>
  <c r="CL77" i="3"/>
  <c r="CF77" i="3"/>
  <c r="CE77" i="3"/>
  <c r="CJ77" i="3"/>
  <c r="CD77" i="3"/>
  <c r="CG79" i="3"/>
  <c r="CI79" i="3"/>
  <c r="CK79" i="3"/>
  <c r="CF79" i="3"/>
  <c r="CJ79" i="3"/>
  <c r="CH79" i="3"/>
  <c r="CE79" i="3"/>
  <c r="CL79" i="3"/>
  <c r="CD79" i="3"/>
  <c r="CG81" i="3"/>
  <c r="CI81" i="3"/>
  <c r="CK81" i="3"/>
  <c r="CH81" i="3"/>
  <c r="CL81" i="3"/>
  <c r="CJ81" i="3"/>
  <c r="CE81" i="3"/>
  <c r="CD81" i="3"/>
  <c r="CF81" i="3"/>
  <c r="CG83" i="3"/>
  <c r="CI83" i="3"/>
  <c r="CK83" i="3"/>
  <c r="CF83" i="3"/>
  <c r="CJ83" i="3"/>
  <c r="CL83" i="3"/>
  <c r="CE83" i="3"/>
  <c r="CH83" i="3"/>
  <c r="CD83" i="3"/>
  <c r="CG85" i="3"/>
  <c r="CI85" i="3"/>
  <c r="CK85" i="3"/>
  <c r="CH85" i="3"/>
  <c r="CL85" i="3"/>
  <c r="CF85" i="3"/>
  <c r="CE85" i="3"/>
  <c r="CD85" i="3"/>
  <c r="CJ85" i="3"/>
  <c r="CG87" i="3"/>
  <c r="CI87" i="3"/>
  <c r="CK87" i="3"/>
  <c r="CF87" i="3"/>
  <c r="CJ87" i="3"/>
  <c r="CH87" i="3"/>
  <c r="CE87" i="3"/>
  <c r="CL87" i="3"/>
  <c r="CD87" i="3"/>
  <c r="CG89" i="3"/>
  <c r="CI89" i="3"/>
  <c r="CK89" i="3"/>
  <c r="CH89" i="3"/>
  <c r="CL89" i="3"/>
  <c r="CJ89" i="3"/>
  <c r="CE89" i="3"/>
  <c r="CF89" i="3"/>
  <c r="CD89" i="3"/>
  <c r="CG91" i="3"/>
  <c r="CI91" i="3"/>
  <c r="CK91" i="3"/>
  <c r="CF91" i="3"/>
  <c r="CJ91" i="3"/>
  <c r="CL91" i="3"/>
  <c r="CE91" i="3"/>
  <c r="CH91" i="3"/>
  <c r="CD91" i="3"/>
  <c r="CF94" i="3"/>
  <c r="CH94" i="3"/>
  <c r="CJ94" i="3"/>
  <c r="CL94" i="3"/>
  <c r="CI94" i="3"/>
  <c r="CG94" i="3"/>
  <c r="CD94" i="3"/>
  <c r="CE94" i="3"/>
  <c r="CK94" i="3"/>
  <c r="CF96" i="3"/>
  <c r="CH96" i="3"/>
  <c r="CJ96" i="3"/>
  <c r="CL96" i="3"/>
  <c r="CG96" i="3"/>
  <c r="CK96" i="3"/>
  <c r="CI96" i="3"/>
  <c r="CD96" i="3"/>
  <c r="CE96" i="3"/>
  <c r="CG97" i="3"/>
  <c r="CI97" i="3"/>
  <c r="CK97" i="3"/>
  <c r="CH97" i="3"/>
  <c r="CL97" i="3"/>
  <c r="CJ97" i="3"/>
  <c r="CE97" i="3"/>
  <c r="CD97" i="3"/>
  <c r="CF97" i="3"/>
  <c r="CF98" i="3"/>
  <c r="CH98" i="3"/>
  <c r="CJ98" i="3"/>
  <c r="CL98" i="3"/>
  <c r="CI98" i="3"/>
  <c r="CK98" i="3"/>
  <c r="CD98" i="3"/>
  <c r="CG98" i="3"/>
  <c r="CE98" i="3"/>
  <c r="CG99" i="3"/>
  <c r="CI99" i="3"/>
  <c r="CK99" i="3"/>
  <c r="CF99" i="3"/>
  <c r="CJ99" i="3"/>
  <c r="CL99" i="3"/>
  <c r="CE99" i="3"/>
  <c r="CH99" i="3"/>
  <c r="CD99" i="3"/>
  <c r="CF100" i="3"/>
  <c r="CH100" i="3"/>
  <c r="CJ100" i="3"/>
  <c r="CL100" i="3"/>
  <c r="CG100" i="3"/>
  <c r="CK100" i="3"/>
  <c r="CD100" i="3"/>
  <c r="CI100" i="3"/>
  <c r="CE100" i="3"/>
  <c r="CG101" i="3"/>
  <c r="CI101" i="3"/>
  <c r="CK101" i="3"/>
  <c r="CH101" i="3"/>
  <c r="CL101" i="3"/>
  <c r="CF101" i="3"/>
  <c r="CE101" i="3"/>
  <c r="CD101" i="3"/>
  <c r="CJ101" i="3"/>
  <c r="CF102" i="3"/>
  <c r="CH102" i="3"/>
  <c r="CJ102" i="3"/>
  <c r="CL102" i="3"/>
  <c r="CI102" i="3"/>
  <c r="CG102" i="3"/>
  <c r="CD102" i="3"/>
  <c r="CK102" i="3"/>
  <c r="CE102" i="3"/>
  <c r="CG103" i="3"/>
  <c r="CI103" i="3"/>
  <c r="CK103" i="3"/>
  <c r="CF103" i="3"/>
  <c r="CJ103" i="3"/>
  <c r="CH103" i="3"/>
  <c r="CE103" i="3"/>
  <c r="CL103" i="3"/>
  <c r="CD103" i="3"/>
  <c r="CF104" i="3"/>
  <c r="CH104" i="3"/>
  <c r="CJ104" i="3"/>
  <c r="CL104" i="3"/>
  <c r="CG104" i="3"/>
  <c r="CK104" i="3"/>
  <c r="CI104" i="3"/>
  <c r="CD104" i="3"/>
  <c r="CE104" i="3"/>
  <c r="CG105" i="3"/>
  <c r="CI105" i="3"/>
  <c r="CK105" i="3"/>
  <c r="CH105" i="3"/>
  <c r="CL105" i="3"/>
  <c r="CJ105" i="3"/>
  <c r="CE105" i="3"/>
  <c r="CF105" i="3"/>
  <c r="CD105" i="3"/>
  <c r="CF106" i="3"/>
  <c r="CH106" i="3"/>
  <c r="CJ106" i="3"/>
  <c r="CL106" i="3"/>
  <c r="CI106" i="3"/>
  <c r="CK106" i="3"/>
  <c r="CD106" i="3"/>
  <c r="CE106" i="3"/>
  <c r="CG106" i="3"/>
  <c r="CG107" i="3"/>
  <c r="CI107" i="3"/>
  <c r="CK107" i="3"/>
  <c r="CF107" i="3"/>
  <c r="CJ107" i="3"/>
  <c r="CL107" i="3"/>
  <c r="CE107" i="3"/>
  <c r="CH107" i="3"/>
  <c r="CD107" i="3"/>
  <c r="CF108" i="3"/>
  <c r="CH108" i="3"/>
  <c r="CJ108" i="3"/>
  <c r="CL108" i="3"/>
  <c r="CG108" i="3"/>
  <c r="CK108" i="3"/>
  <c r="CD108" i="3"/>
  <c r="CI108" i="3"/>
  <c r="CE108" i="3"/>
  <c r="CG109" i="3"/>
  <c r="CI109" i="3"/>
  <c r="CK109" i="3"/>
  <c r="CH109" i="3"/>
  <c r="CL109" i="3"/>
  <c r="CF109" i="3"/>
  <c r="CE109" i="3"/>
  <c r="CJ109" i="3"/>
  <c r="CD109" i="3"/>
  <c r="CF110" i="3"/>
  <c r="CH110" i="3"/>
  <c r="CJ110" i="3"/>
  <c r="CL110" i="3"/>
  <c r="CI110" i="3"/>
  <c r="CG110" i="3"/>
  <c r="CD110" i="3"/>
  <c r="CE110" i="3"/>
  <c r="CK110" i="3"/>
  <c r="CG111" i="3"/>
  <c r="CI111" i="3"/>
  <c r="CK111" i="3"/>
  <c r="CF111" i="3"/>
  <c r="CJ111" i="3"/>
  <c r="CH111" i="3"/>
  <c r="CE111" i="3"/>
  <c r="CL111" i="3"/>
  <c r="CD111" i="3"/>
  <c r="CF112" i="3"/>
  <c r="CH112" i="3"/>
  <c r="CJ112" i="3"/>
  <c r="CL112" i="3"/>
  <c r="CG112" i="3"/>
  <c r="CK112" i="3"/>
  <c r="CI112" i="3"/>
  <c r="CD112" i="3"/>
  <c r="CE112" i="3"/>
  <c r="CG113" i="3"/>
  <c r="CI113" i="3"/>
  <c r="CK113" i="3"/>
  <c r="CH113" i="3"/>
  <c r="CL113" i="3"/>
  <c r="CJ113" i="3"/>
  <c r="CE113" i="3"/>
  <c r="CD113" i="3"/>
  <c r="CF113" i="3"/>
  <c r="CF114" i="3"/>
  <c r="CH114" i="3"/>
  <c r="CJ114" i="3"/>
  <c r="CL114" i="3"/>
  <c r="CI114" i="3"/>
  <c r="CK114" i="3"/>
  <c r="CD114" i="3"/>
  <c r="CG114" i="3"/>
  <c r="CE114" i="3"/>
  <c r="CG115" i="3"/>
  <c r="CI115" i="3"/>
  <c r="CK115" i="3"/>
  <c r="CF115" i="3"/>
  <c r="CJ115" i="3"/>
  <c r="CL115" i="3"/>
  <c r="CE115" i="3"/>
  <c r="CH115" i="3"/>
  <c r="CD115" i="3"/>
  <c r="CF116" i="3"/>
  <c r="CH116" i="3"/>
  <c r="CJ116" i="3"/>
  <c r="CL116" i="3"/>
  <c r="CG116" i="3"/>
  <c r="CK116" i="3"/>
  <c r="CD116" i="3"/>
  <c r="CI116" i="3"/>
  <c r="CE116" i="3"/>
  <c r="CG117" i="3"/>
  <c r="CI117" i="3"/>
  <c r="CK117" i="3"/>
  <c r="CH117" i="3"/>
  <c r="CL117" i="3"/>
  <c r="CF117" i="3"/>
  <c r="CE117" i="3"/>
  <c r="CD117" i="3"/>
  <c r="CJ117" i="3"/>
  <c r="CF118" i="3"/>
  <c r="CH118" i="3"/>
  <c r="CJ118" i="3"/>
  <c r="CL118" i="3"/>
  <c r="CI118" i="3"/>
  <c r="CG118" i="3"/>
  <c r="CD118" i="3"/>
  <c r="CK118" i="3"/>
  <c r="CE118" i="3"/>
  <c r="CG119" i="3"/>
  <c r="CI119" i="3"/>
  <c r="CK119" i="3"/>
  <c r="CF119" i="3"/>
  <c r="CJ119" i="3"/>
  <c r="CH119" i="3"/>
  <c r="CE119" i="3"/>
  <c r="CL119" i="3"/>
  <c r="CD119" i="3"/>
  <c r="CF120" i="3"/>
  <c r="CH120" i="3"/>
  <c r="CJ120" i="3"/>
  <c r="CL120" i="3"/>
  <c r="CG120" i="3"/>
  <c r="CK120" i="3"/>
  <c r="CI120" i="3"/>
  <c r="CD120" i="3"/>
  <c r="CE120" i="3"/>
  <c r="CG121" i="3"/>
  <c r="CI121" i="3"/>
  <c r="CK121" i="3"/>
  <c r="CH121" i="3"/>
  <c r="CL121" i="3"/>
  <c r="CJ121" i="3"/>
  <c r="CE121" i="3"/>
  <c r="CF121" i="3"/>
  <c r="CD121" i="3"/>
  <c r="CF122" i="3"/>
  <c r="CH122" i="3"/>
  <c r="CJ122" i="3"/>
  <c r="CL122" i="3"/>
  <c r="CI122" i="3"/>
  <c r="CK122" i="3"/>
  <c r="CD122" i="3"/>
  <c r="CE122" i="3"/>
  <c r="CG122" i="3"/>
  <c r="CG123" i="3"/>
  <c r="CI123" i="3"/>
  <c r="CK123" i="3"/>
  <c r="CF123" i="3"/>
  <c r="CJ123" i="3"/>
  <c r="CL123" i="3"/>
  <c r="CE123" i="3"/>
  <c r="CH123" i="3"/>
  <c r="CD123" i="3"/>
  <c r="CF124" i="3"/>
  <c r="CH124" i="3"/>
  <c r="CJ124" i="3"/>
  <c r="CL124" i="3"/>
  <c r="CG124" i="3"/>
  <c r="CK124" i="3"/>
  <c r="CD124" i="3"/>
  <c r="CI124" i="3"/>
  <c r="CE124" i="3"/>
  <c r="CG125" i="3"/>
  <c r="CI125" i="3"/>
  <c r="CK125" i="3"/>
  <c r="CH125" i="3"/>
  <c r="CL125" i="3"/>
  <c r="CF125" i="3"/>
  <c r="CE125" i="3"/>
  <c r="CJ125" i="3"/>
  <c r="CD125" i="3"/>
  <c r="CF126" i="3"/>
  <c r="CH126" i="3"/>
  <c r="CJ126" i="3"/>
  <c r="CL126" i="3"/>
  <c r="CI126" i="3"/>
  <c r="CG126" i="3"/>
  <c r="CD126" i="3"/>
  <c r="CE126" i="3"/>
  <c r="CK126" i="3"/>
  <c r="CG127" i="3"/>
  <c r="CI127" i="3"/>
  <c r="CK127" i="3"/>
  <c r="CF127" i="3"/>
  <c r="CJ127" i="3"/>
  <c r="CH127" i="3"/>
  <c r="CE127" i="3"/>
  <c r="CL127" i="3"/>
  <c r="CD127" i="3"/>
  <c r="CF128" i="3"/>
  <c r="CH128" i="3"/>
  <c r="CJ128" i="3"/>
  <c r="CL128" i="3"/>
  <c r="CG128" i="3"/>
  <c r="CK128" i="3"/>
  <c r="CI128" i="3"/>
  <c r="CD128" i="3"/>
  <c r="CE128" i="3"/>
  <c r="CG129" i="3"/>
  <c r="CI129" i="3"/>
  <c r="CK129" i="3"/>
  <c r="CH129" i="3"/>
  <c r="CL129" i="3"/>
  <c r="CJ129" i="3"/>
  <c r="CE129" i="3"/>
  <c r="CD129" i="3"/>
  <c r="CF129" i="3"/>
  <c r="CF130" i="3"/>
  <c r="CH130" i="3"/>
  <c r="CJ130" i="3"/>
  <c r="CL130" i="3"/>
  <c r="CI130" i="3"/>
  <c r="CK130" i="3"/>
  <c r="CD130" i="3"/>
  <c r="CG130" i="3"/>
  <c r="CE130" i="3"/>
  <c r="CG131" i="3"/>
  <c r="CI131" i="3"/>
  <c r="CK131" i="3"/>
  <c r="CF131" i="3"/>
  <c r="CJ131" i="3"/>
  <c r="CL131" i="3"/>
  <c r="CE131" i="3"/>
  <c r="CH131" i="3"/>
  <c r="CD131" i="3"/>
  <c r="CF132" i="3"/>
  <c r="CH132" i="3"/>
  <c r="CJ132" i="3"/>
  <c r="CG132" i="3"/>
  <c r="CK132" i="3"/>
  <c r="CL132" i="3"/>
  <c r="CD132" i="3"/>
  <c r="CI132" i="3"/>
  <c r="CE132" i="3"/>
  <c r="CF133" i="3"/>
  <c r="CH133" i="3"/>
  <c r="CJ133" i="3"/>
  <c r="CL133" i="3"/>
  <c r="CI133" i="3"/>
  <c r="CE133" i="3"/>
  <c r="CK133" i="3"/>
  <c r="CD133" i="3"/>
  <c r="CG133" i="3"/>
  <c r="CG134" i="3"/>
  <c r="CI134" i="3"/>
  <c r="CK134" i="3"/>
  <c r="CF134" i="3"/>
  <c r="CJ134" i="3"/>
  <c r="CD134" i="3"/>
  <c r="CL134" i="3"/>
  <c r="CE134" i="3"/>
  <c r="CH134" i="3"/>
  <c r="CF135" i="3"/>
  <c r="CH135" i="3"/>
  <c r="CJ135" i="3"/>
  <c r="CL135" i="3"/>
  <c r="CG135" i="3"/>
  <c r="CK135" i="3"/>
  <c r="CE135" i="3"/>
  <c r="CI135" i="3"/>
  <c r="CD135" i="3"/>
  <c r="CG136" i="3"/>
  <c r="CI136" i="3"/>
  <c r="CK136" i="3"/>
  <c r="CH136" i="3"/>
  <c r="CL136" i="3"/>
  <c r="CD136" i="3"/>
  <c r="CF136" i="3"/>
  <c r="CJ136" i="3"/>
  <c r="CE136" i="3"/>
  <c r="CF137" i="3"/>
  <c r="CH137" i="3"/>
  <c r="CJ137" i="3"/>
  <c r="CL137" i="3"/>
  <c r="CI137" i="3"/>
  <c r="CE137" i="3"/>
  <c r="CG137" i="3"/>
  <c r="CD137" i="3"/>
  <c r="CK137" i="3"/>
  <c r="CG138" i="3"/>
  <c r="CI138" i="3"/>
  <c r="CK138" i="3"/>
  <c r="CF138" i="3"/>
  <c r="CJ138" i="3"/>
  <c r="CD138" i="3"/>
  <c r="CH138" i="3"/>
  <c r="CE138" i="3"/>
  <c r="CL138" i="3"/>
  <c r="CF139" i="3"/>
  <c r="CH139" i="3"/>
  <c r="CJ139" i="3"/>
  <c r="CL139" i="3"/>
  <c r="CG139" i="3"/>
  <c r="CK139" i="3"/>
  <c r="CE139" i="3"/>
  <c r="CI139" i="3"/>
  <c r="CD139" i="3"/>
  <c r="CG140" i="3"/>
  <c r="CI140" i="3"/>
  <c r="CK140" i="3"/>
  <c r="CH140" i="3"/>
  <c r="CL140" i="3"/>
  <c r="CD140" i="3"/>
  <c r="CJ140" i="3"/>
  <c r="CF140" i="3"/>
  <c r="CE140" i="3"/>
  <c r="CF141" i="3"/>
  <c r="CH141" i="3"/>
  <c r="CJ141" i="3"/>
  <c r="CL141" i="3"/>
  <c r="CI141" i="3"/>
  <c r="CE141" i="3"/>
  <c r="CK141" i="3"/>
  <c r="CD141" i="3"/>
  <c r="CG141" i="3"/>
  <c r="CG142" i="3"/>
  <c r="CI142" i="3"/>
  <c r="CK142" i="3"/>
  <c r="CF142" i="3"/>
  <c r="CJ142" i="3"/>
  <c r="CD142" i="3"/>
  <c r="CL142" i="3"/>
  <c r="CE142" i="3"/>
  <c r="CH142" i="3"/>
  <c r="CF143" i="3"/>
  <c r="CH143" i="3"/>
  <c r="CJ143" i="3"/>
  <c r="CL143" i="3"/>
  <c r="CG143" i="3"/>
  <c r="CK143" i="3"/>
  <c r="CE143" i="3"/>
  <c r="CI143" i="3"/>
  <c r="CD143" i="3"/>
  <c r="CG144" i="3"/>
  <c r="CI144" i="3"/>
  <c r="CK144" i="3"/>
  <c r="CH144" i="3"/>
  <c r="CL144" i="3"/>
  <c r="CD144" i="3"/>
  <c r="CF144" i="3"/>
  <c r="CJ144" i="3"/>
  <c r="CE144" i="3"/>
  <c r="CF145" i="3"/>
  <c r="CH145" i="3"/>
  <c r="CJ145" i="3"/>
  <c r="CL145" i="3"/>
  <c r="CI145" i="3"/>
  <c r="CE145" i="3"/>
  <c r="CG145" i="3"/>
  <c r="CD145" i="3"/>
  <c r="CK145" i="3"/>
  <c r="CG146" i="3"/>
  <c r="CI146" i="3"/>
  <c r="CK146" i="3"/>
  <c r="CF146" i="3"/>
  <c r="CJ146" i="3"/>
  <c r="CD146" i="3"/>
  <c r="CH146" i="3"/>
  <c r="CE146" i="3"/>
  <c r="CL146" i="3"/>
  <c r="CF147" i="3"/>
  <c r="CH147" i="3"/>
  <c r="CJ147" i="3"/>
  <c r="CL147" i="3"/>
  <c r="CG147" i="3"/>
  <c r="CK147" i="3"/>
  <c r="CE147" i="3"/>
  <c r="CI147" i="3"/>
  <c r="CD147" i="3"/>
  <c r="CG148" i="3"/>
  <c r="CI148" i="3"/>
  <c r="CK148" i="3"/>
  <c r="CH148" i="3"/>
  <c r="CL148" i="3"/>
  <c r="CD148" i="3"/>
  <c r="CJ148" i="3"/>
  <c r="CF148" i="3"/>
  <c r="CE148" i="3"/>
  <c r="CF149" i="3"/>
  <c r="CH149" i="3"/>
  <c r="CJ149" i="3"/>
  <c r="CL149" i="3"/>
  <c r="CI149" i="3"/>
  <c r="CE149" i="3"/>
  <c r="CK149" i="3"/>
  <c r="CD149" i="3"/>
  <c r="CG149" i="3"/>
  <c r="CG150" i="3"/>
  <c r="CI150" i="3"/>
  <c r="CK150" i="3"/>
  <c r="CF150" i="3"/>
  <c r="CJ150" i="3"/>
  <c r="CD150" i="3"/>
  <c r="CL150" i="3"/>
  <c r="CE150" i="3"/>
  <c r="CH150" i="3"/>
  <c r="CF151" i="3"/>
  <c r="CH151" i="3"/>
  <c r="CJ151" i="3"/>
  <c r="CL151" i="3"/>
  <c r="CG151" i="3"/>
  <c r="CK151" i="3"/>
  <c r="CE151" i="3"/>
  <c r="CI151" i="3"/>
  <c r="CD151" i="3"/>
  <c r="CG152" i="3"/>
  <c r="CI152" i="3"/>
  <c r="CK152" i="3"/>
  <c r="CH152" i="3"/>
  <c r="CL152" i="3"/>
  <c r="CD152" i="3"/>
  <c r="CF152" i="3"/>
  <c r="CJ152" i="3"/>
  <c r="CE152" i="3"/>
  <c r="CF153" i="3"/>
  <c r="CH153" i="3"/>
  <c r="CJ153" i="3"/>
  <c r="CL153" i="3"/>
  <c r="CI153" i="3"/>
  <c r="CE153" i="3"/>
  <c r="CG153" i="3"/>
  <c r="CD153" i="3"/>
  <c r="CK153" i="3"/>
  <c r="CG154" i="3"/>
  <c r="CI154" i="3"/>
  <c r="CK154" i="3"/>
  <c r="CF154" i="3"/>
  <c r="CJ154" i="3"/>
  <c r="CD154" i="3"/>
  <c r="CH154" i="3"/>
  <c r="CE154" i="3"/>
  <c r="CL154" i="3"/>
  <c r="CF155" i="3"/>
  <c r="CH155" i="3"/>
  <c r="CJ155" i="3"/>
  <c r="CL155" i="3"/>
  <c r="CG155" i="3"/>
  <c r="CK155" i="3"/>
  <c r="CE155" i="3"/>
  <c r="CI155" i="3"/>
  <c r="CD155" i="3"/>
  <c r="CG156" i="3"/>
  <c r="CI156" i="3"/>
  <c r="CK156" i="3"/>
  <c r="CH156" i="3"/>
  <c r="CL156" i="3"/>
  <c r="CD156" i="3"/>
  <c r="CJ156" i="3"/>
  <c r="CF156" i="3"/>
  <c r="CE156" i="3"/>
  <c r="CF157" i="3"/>
  <c r="CH157" i="3"/>
  <c r="CJ157" i="3"/>
  <c r="CL157" i="3"/>
  <c r="CI157" i="3"/>
  <c r="CE157" i="3"/>
  <c r="CK157" i="3"/>
  <c r="CD157" i="3"/>
  <c r="CG157" i="3"/>
  <c r="CG158" i="3"/>
  <c r="CI158" i="3"/>
  <c r="CK158" i="3"/>
  <c r="CF158" i="3"/>
  <c r="CJ158" i="3"/>
  <c r="CD158" i="3"/>
  <c r="CL158" i="3"/>
  <c r="CE158" i="3"/>
  <c r="CH158" i="3"/>
  <c r="CF159" i="3"/>
  <c r="CH159" i="3"/>
  <c r="CJ159" i="3"/>
  <c r="CL159" i="3"/>
  <c r="CG159" i="3"/>
  <c r="CK159" i="3"/>
  <c r="CE159" i="3"/>
  <c r="CI159" i="3"/>
  <c r="CD159" i="3"/>
  <c r="CG160" i="3"/>
  <c r="CI160" i="3"/>
  <c r="CK160" i="3"/>
  <c r="CH160" i="3"/>
  <c r="CL160" i="3"/>
  <c r="CD160" i="3"/>
  <c r="CF160" i="3"/>
  <c r="CJ160" i="3"/>
  <c r="CE160" i="3"/>
  <c r="CF161" i="3"/>
  <c r="CH161" i="3"/>
  <c r="CJ161" i="3"/>
  <c r="CL161" i="3"/>
  <c r="CI161" i="3"/>
  <c r="CE161" i="3"/>
  <c r="CG161" i="3"/>
  <c r="CD161" i="3"/>
  <c r="CK161" i="3"/>
  <c r="CG162" i="3"/>
  <c r="CI162" i="3"/>
  <c r="CK162" i="3"/>
  <c r="CF162" i="3"/>
  <c r="CJ162" i="3"/>
  <c r="CD162" i="3"/>
  <c r="CH162" i="3"/>
  <c r="CE162" i="3"/>
  <c r="CL162" i="3"/>
  <c r="CF163" i="3"/>
  <c r="CH163" i="3"/>
  <c r="CJ163" i="3"/>
  <c r="CL163" i="3"/>
  <c r="CG163" i="3"/>
  <c r="CK163" i="3"/>
  <c r="CE163" i="3"/>
  <c r="CI163" i="3"/>
  <c r="CD163" i="3"/>
  <c r="CG164" i="3"/>
  <c r="CI164" i="3"/>
  <c r="CK164" i="3"/>
  <c r="CH164" i="3"/>
  <c r="CL164" i="3"/>
  <c r="CD164" i="3"/>
  <c r="CJ164" i="3"/>
  <c r="CF164" i="3"/>
  <c r="CE164" i="3"/>
  <c r="CF165" i="3"/>
  <c r="CH165" i="3"/>
  <c r="CJ165" i="3"/>
  <c r="CL165" i="3"/>
  <c r="CI165" i="3"/>
  <c r="CE165" i="3"/>
  <c r="CK165" i="3"/>
  <c r="CD165" i="3"/>
  <c r="CG165" i="3"/>
  <c r="CG166" i="3"/>
  <c r="CI166" i="3"/>
  <c r="CK166" i="3"/>
  <c r="CF166" i="3"/>
  <c r="CJ166" i="3"/>
  <c r="CD166" i="3"/>
  <c r="CL166" i="3"/>
  <c r="CE166" i="3"/>
  <c r="CH166" i="3"/>
  <c r="CF167" i="3"/>
  <c r="CH167" i="3"/>
  <c r="CJ167" i="3"/>
  <c r="CL167" i="3"/>
  <c r="CG167" i="3"/>
  <c r="CK167" i="3"/>
  <c r="CE167" i="3"/>
  <c r="CI167" i="3"/>
  <c r="CD167" i="3"/>
  <c r="CG168" i="3"/>
  <c r="CI168" i="3"/>
  <c r="CK168" i="3"/>
  <c r="CH168" i="3"/>
  <c r="CL168" i="3"/>
  <c r="CD168" i="3"/>
  <c r="CF168" i="3"/>
  <c r="CJ168" i="3"/>
  <c r="CE168" i="3"/>
  <c r="CF169" i="3"/>
  <c r="CH169" i="3"/>
  <c r="CJ169" i="3"/>
  <c r="CL169" i="3"/>
  <c r="CI169" i="3"/>
  <c r="CE169" i="3"/>
  <c r="CG169" i="3"/>
  <c r="CD169" i="3"/>
  <c r="CK169" i="3"/>
  <c r="CG170" i="3"/>
  <c r="CI170" i="3"/>
  <c r="CK170" i="3"/>
  <c r="CF170" i="3"/>
  <c r="CJ170" i="3"/>
  <c r="CD170" i="3"/>
  <c r="CH170" i="3"/>
  <c r="CE170" i="3"/>
  <c r="CL170" i="3"/>
  <c r="CF171" i="3"/>
  <c r="CH171" i="3"/>
  <c r="CJ171" i="3"/>
  <c r="CL171" i="3"/>
  <c r="CG171" i="3"/>
  <c r="CK171" i="3"/>
  <c r="CE171" i="3"/>
  <c r="CI171" i="3"/>
  <c r="CD171" i="3"/>
  <c r="CG172" i="3"/>
  <c r="CI172" i="3"/>
  <c r="CK172" i="3"/>
  <c r="CH172" i="3"/>
  <c r="CL172" i="3"/>
  <c r="CD172" i="3"/>
  <c r="CJ172" i="3"/>
  <c r="CF172" i="3"/>
  <c r="CE172" i="3"/>
  <c r="CF173" i="3"/>
  <c r="CH173" i="3"/>
  <c r="CJ173" i="3"/>
  <c r="CL173" i="3"/>
  <c r="CI173" i="3"/>
  <c r="CE173" i="3"/>
  <c r="CK173" i="3"/>
  <c r="CD173" i="3"/>
  <c r="CG173" i="3"/>
  <c r="CG174" i="3"/>
  <c r="CI174" i="3"/>
  <c r="CK174" i="3"/>
  <c r="CF174" i="3"/>
  <c r="CJ174" i="3"/>
  <c r="CD174" i="3"/>
  <c r="CL174" i="3"/>
  <c r="CE174" i="3"/>
  <c r="CH174" i="3"/>
  <c r="CF175" i="3"/>
  <c r="CH175" i="3"/>
  <c r="CJ175" i="3"/>
  <c r="CL175" i="3"/>
  <c r="CG175" i="3"/>
  <c r="CK175" i="3"/>
  <c r="CE175" i="3"/>
  <c r="CI175" i="3"/>
  <c r="CD175" i="3"/>
  <c r="CG176" i="3"/>
  <c r="CI176" i="3"/>
  <c r="CK176" i="3"/>
  <c r="CH176" i="3"/>
  <c r="CL176" i="3"/>
  <c r="CD176" i="3"/>
  <c r="CF176" i="3"/>
  <c r="CJ176" i="3"/>
  <c r="CE176" i="3"/>
  <c r="CF177" i="3"/>
  <c r="CH177" i="3"/>
  <c r="CJ177" i="3"/>
  <c r="CL177" i="3"/>
  <c r="CI177" i="3"/>
  <c r="CE177" i="3"/>
  <c r="CG177" i="3"/>
  <c r="CD177" i="3"/>
  <c r="CK177" i="3"/>
  <c r="CG178" i="3"/>
  <c r="CI178" i="3"/>
  <c r="CK178" i="3"/>
  <c r="CF178" i="3"/>
  <c r="CJ178" i="3"/>
  <c r="CD178" i="3"/>
  <c r="CH178" i="3"/>
  <c r="CE178" i="3"/>
  <c r="CL178" i="3"/>
  <c r="CF179" i="3"/>
  <c r="CH179" i="3"/>
  <c r="CJ179" i="3"/>
  <c r="CL179" i="3"/>
  <c r="CG179" i="3"/>
  <c r="CK179" i="3"/>
  <c r="CE179" i="3"/>
  <c r="CI179" i="3"/>
  <c r="CD179" i="3"/>
  <c r="CG180" i="3"/>
  <c r="CI180" i="3"/>
  <c r="CK180" i="3"/>
  <c r="CH180" i="3"/>
  <c r="CL180" i="3"/>
  <c r="CD180" i="3"/>
  <c r="CJ180" i="3"/>
  <c r="CF180" i="3"/>
  <c r="CE180" i="3"/>
  <c r="CF181" i="3"/>
  <c r="CH181" i="3"/>
  <c r="CJ181" i="3"/>
  <c r="CL181" i="3"/>
  <c r="CI181" i="3"/>
  <c r="CE181" i="3"/>
  <c r="CK181" i="3"/>
  <c r="CD181" i="3"/>
  <c r="CG181" i="3"/>
  <c r="CG182" i="3"/>
  <c r="CI182" i="3"/>
  <c r="CK182" i="3"/>
  <c r="CF182" i="3"/>
  <c r="CJ182" i="3"/>
  <c r="CD182" i="3"/>
  <c r="CL182" i="3"/>
  <c r="CE182" i="3"/>
  <c r="CH182" i="3"/>
  <c r="CF183" i="3"/>
  <c r="CH183" i="3"/>
  <c r="CJ183" i="3"/>
  <c r="CL183" i="3"/>
  <c r="CG183" i="3"/>
  <c r="CK183" i="3"/>
  <c r="CE183" i="3"/>
  <c r="CI183" i="3"/>
  <c r="CD183" i="3"/>
  <c r="CG184" i="3"/>
  <c r="CI184" i="3"/>
  <c r="CK184" i="3"/>
  <c r="CH184" i="3"/>
  <c r="CL184" i="3"/>
  <c r="CD184" i="3"/>
  <c r="CF184" i="3"/>
  <c r="CJ184" i="3"/>
  <c r="CE184" i="3"/>
  <c r="CF185" i="3"/>
  <c r="CH185" i="3"/>
  <c r="CJ185" i="3"/>
  <c r="CL185" i="3"/>
  <c r="CI185" i="3"/>
  <c r="CE185" i="3"/>
  <c r="CG185" i="3"/>
  <c r="CD185" i="3"/>
  <c r="CK185" i="3"/>
  <c r="CG186" i="3"/>
  <c r="CI186" i="3"/>
  <c r="CK186" i="3"/>
  <c r="CF186" i="3"/>
  <c r="CJ186" i="3"/>
  <c r="CD186" i="3"/>
  <c r="CH186" i="3"/>
  <c r="CE186" i="3"/>
  <c r="CL186" i="3"/>
  <c r="CF187" i="3"/>
  <c r="CH187" i="3"/>
  <c r="CJ187" i="3"/>
  <c r="CL187" i="3"/>
  <c r="CG187" i="3"/>
  <c r="CK187" i="3"/>
  <c r="CE187" i="3"/>
  <c r="CI187" i="3"/>
  <c r="CD187" i="3"/>
  <c r="CG188" i="3"/>
  <c r="CI188" i="3"/>
  <c r="CK188" i="3"/>
  <c r="CH188" i="3"/>
  <c r="CL188" i="3"/>
  <c r="CD188" i="3"/>
  <c r="CJ188" i="3"/>
  <c r="CF188" i="3"/>
  <c r="CE188" i="3"/>
  <c r="CF189" i="3"/>
  <c r="CH189" i="3"/>
  <c r="CJ189" i="3"/>
  <c r="CL189" i="3"/>
  <c r="CI189" i="3"/>
  <c r="CE189" i="3"/>
  <c r="CK189" i="3"/>
  <c r="CD189" i="3"/>
  <c r="CG189" i="3"/>
  <c r="CG190" i="3"/>
  <c r="CI190" i="3"/>
  <c r="CK190" i="3"/>
  <c r="CF190" i="3"/>
  <c r="CJ190" i="3"/>
  <c r="CD190" i="3"/>
  <c r="CL190" i="3"/>
  <c r="CE190" i="3"/>
  <c r="CH190" i="3"/>
  <c r="CF191" i="3"/>
  <c r="CH191" i="3"/>
  <c r="CJ191" i="3"/>
  <c r="CL191" i="3"/>
  <c r="CG191" i="3"/>
  <c r="CK191" i="3"/>
  <c r="CE191" i="3"/>
  <c r="CI191" i="3"/>
  <c r="CD191" i="3"/>
  <c r="CG192" i="3"/>
  <c r="CI192" i="3"/>
  <c r="CK192" i="3"/>
  <c r="CH192" i="3"/>
  <c r="CL192" i="3"/>
  <c r="CD192" i="3"/>
  <c r="CF192" i="3"/>
  <c r="CJ192" i="3"/>
  <c r="CE192" i="3"/>
  <c r="CF193" i="3"/>
  <c r="CH193" i="3"/>
  <c r="CJ193" i="3"/>
  <c r="CL193" i="3"/>
  <c r="CI193" i="3"/>
  <c r="CE193" i="3"/>
  <c r="CG193" i="3"/>
  <c r="CD193" i="3"/>
  <c r="CK193" i="3"/>
  <c r="CG194" i="3"/>
  <c r="CI194" i="3"/>
  <c r="CK194" i="3"/>
  <c r="CF194" i="3"/>
  <c r="CJ194" i="3"/>
  <c r="CD194" i="3"/>
  <c r="CH194" i="3"/>
  <c r="CE194" i="3"/>
  <c r="CL194" i="3"/>
  <c r="CF195" i="3"/>
  <c r="CH195" i="3"/>
  <c r="CJ195" i="3"/>
  <c r="CL195" i="3"/>
  <c r="CG195" i="3"/>
  <c r="CK195" i="3"/>
  <c r="CE195" i="3"/>
  <c r="CI195" i="3"/>
  <c r="CD195" i="3"/>
  <c r="CG196" i="3"/>
  <c r="CI196" i="3"/>
  <c r="CK196" i="3"/>
  <c r="CH196" i="3"/>
  <c r="CL196" i="3"/>
  <c r="CD196" i="3"/>
  <c r="CJ196" i="3"/>
  <c r="CF196" i="3"/>
  <c r="CE196" i="3"/>
  <c r="CF197" i="3"/>
  <c r="CH197" i="3"/>
  <c r="CJ197" i="3"/>
  <c r="CL197" i="3"/>
  <c r="CI197" i="3"/>
  <c r="CE197" i="3"/>
  <c r="CK197" i="3"/>
  <c r="CD197" i="3"/>
  <c r="CG197" i="3"/>
  <c r="CG198" i="3"/>
  <c r="CI198" i="3"/>
  <c r="CK198" i="3"/>
  <c r="CF198" i="3"/>
  <c r="CJ198" i="3"/>
  <c r="CD198" i="3"/>
  <c r="CL198" i="3"/>
  <c r="CE198" i="3"/>
  <c r="CH198" i="3"/>
  <c r="CF199" i="3"/>
  <c r="CH199" i="3"/>
  <c r="CJ199" i="3"/>
  <c r="CL199" i="3"/>
  <c r="CG199" i="3"/>
  <c r="CK199" i="3"/>
  <c r="CE199" i="3"/>
  <c r="CI199" i="3"/>
  <c r="CD199" i="3"/>
  <c r="CG200" i="3"/>
  <c r="CI200" i="3"/>
  <c r="CK200" i="3"/>
  <c r="CH200" i="3"/>
  <c r="CL200" i="3"/>
  <c r="CD200" i="3"/>
  <c r="CF200" i="3"/>
  <c r="CJ200" i="3"/>
  <c r="CE200" i="3"/>
  <c r="CF201" i="3"/>
  <c r="CH201" i="3"/>
  <c r="CJ201" i="3"/>
  <c r="CL201" i="3"/>
  <c r="CI201" i="3"/>
  <c r="CE201" i="3"/>
  <c r="CG201" i="3"/>
  <c r="CD201" i="3"/>
  <c r="CK201" i="3"/>
  <c r="CG202" i="3"/>
  <c r="CI202" i="3"/>
  <c r="CK202" i="3"/>
  <c r="CF202" i="3"/>
  <c r="CJ202" i="3"/>
  <c r="CD202" i="3"/>
  <c r="CH202" i="3"/>
  <c r="CE202" i="3"/>
  <c r="CL202" i="3"/>
  <c r="CF203" i="3"/>
  <c r="CH203" i="3"/>
  <c r="CJ203" i="3"/>
  <c r="CL203" i="3"/>
  <c r="CG203" i="3"/>
  <c r="CK203" i="3"/>
  <c r="CE203" i="3"/>
  <c r="CI203" i="3"/>
  <c r="CD203" i="3"/>
  <c r="CG204" i="3"/>
  <c r="CI204" i="3"/>
  <c r="CK204" i="3"/>
  <c r="CH204" i="3"/>
  <c r="CL204" i="3"/>
  <c r="CD204" i="3"/>
  <c r="CJ204" i="3"/>
  <c r="CF204" i="3"/>
  <c r="CE204" i="3"/>
  <c r="CF205" i="3"/>
  <c r="CH205" i="3"/>
  <c r="CJ205" i="3"/>
  <c r="CL205" i="3"/>
  <c r="CI205" i="3"/>
  <c r="CE205" i="3"/>
  <c r="CK205" i="3"/>
  <c r="CD205" i="3"/>
  <c r="CG205" i="3"/>
  <c r="CG206" i="3"/>
  <c r="CI206" i="3"/>
  <c r="CK206" i="3"/>
  <c r="CF206" i="3"/>
  <c r="CJ206" i="3"/>
  <c r="CD206" i="3"/>
  <c r="CL206" i="3"/>
  <c r="CE206" i="3"/>
  <c r="CH206" i="3"/>
  <c r="CF207" i="3"/>
  <c r="CH207" i="3"/>
  <c r="CJ207" i="3"/>
  <c r="CL207" i="3"/>
  <c r="CG207" i="3"/>
  <c r="CK207" i="3"/>
  <c r="CE207" i="3"/>
  <c r="CI207" i="3"/>
  <c r="CD207" i="3"/>
  <c r="CG208" i="3"/>
  <c r="CI208" i="3"/>
  <c r="CK208" i="3"/>
  <c r="CH208" i="3"/>
  <c r="CL208" i="3"/>
  <c r="CD208" i="3"/>
  <c r="CF208" i="3"/>
  <c r="CJ208" i="3"/>
  <c r="CE208" i="3"/>
  <c r="CF209" i="3"/>
  <c r="CH209" i="3"/>
  <c r="CJ209" i="3"/>
  <c r="CL209" i="3"/>
  <c r="CI209" i="3"/>
  <c r="CE209" i="3"/>
  <c r="CG209" i="3"/>
  <c r="CD209" i="3"/>
  <c r="CK209" i="3"/>
  <c r="CG210" i="3"/>
  <c r="CI210" i="3"/>
  <c r="CK210" i="3"/>
  <c r="CF210" i="3"/>
  <c r="CJ210" i="3"/>
  <c r="CD210" i="3"/>
  <c r="CH210" i="3"/>
  <c r="CE210" i="3"/>
  <c r="CL210" i="3"/>
  <c r="CF211" i="3"/>
  <c r="CH211" i="3"/>
  <c r="CJ211" i="3"/>
  <c r="CL211" i="3"/>
  <c r="CG211" i="3"/>
  <c r="CK211" i="3"/>
  <c r="CE211" i="3"/>
  <c r="CI211" i="3"/>
  <c r="CD211" i="3"/>
  <c r="CG212" i="3"/>
  <c r="CI212" i="3"/>
  <c r="CK212" i="3"/>
  <c r="CH212" i="3"/>
  <c r="CL212" i="3"/>
  <c r="CD212" i="3"/>
  <c r="CJ212" i="3"/>
  <c r="CF212" i="3"/>
  <c r="CE212" i="3"/>
  <c r="CF213" i="3"/>
  <c r="CH213" i="3"/>
  <c r="CJ213" i="3"/>
  <c r="CL213" i="3"/>
  <c r="CI213" i="3"/>
  <c r="CE213" i="3"/>
  <c r="CK213" i="3"/>
  <c r="CD213" i="3"/>
  <c r="CG213" i="3"/>
  <c r="CG214" i="3"/>
  <c r="CI214" i="3"/>
  <c r="CK214" i="3"/>
  <c r="CF214" i="3"/>
  <c r="CJ214" i="3"/>
  <c r="CD214" i="3"/>
  <c r="CL214" i="3"/>
  <c r="CE214" i="3"/>
  <c r="CH214" i="3"/>
  <c r="CF215" i="3"/>
  <c r="CH215" i="3"/>
  <c r="CJ215" i="3"/>
  <c r="CL215" i="3"/>
  <c r="CG215" i="3"/>
  <c r="CK215" i="3"/>
  <c r="CE215" i="3"/>
  <c r="CI215" i="3"/>
  <c r="CD215" i="3"/>
  <c r="CG216" i="3"/>
  <c r="CI216" i="3"/>
  <c r="CK216" i="3"/>
  <c r="CH216" i="3"/>
  <c r="CL216" i="3"/>
  <c r="CD216" i="3"/>
  <c r="CF216" i="3"/>
  <c r="CJ216" i="3"/>
  <c r="CE216" i="3"/>
  <c r="CF217" i="3"/>
  <c r="CH217" i="3"/>
  <c r="CJ217" i="3"/>
  <c r="CL217" i="3"/>
  <c r="CI217" i="3"/>
  <c r="CE217" i="3"/>
  <c r="CG217" i="3"/>
  <c r="CD217" i="3"/>
  <c r="CK217" i="3"/>
  <c r="CG218" i="3"/>
  <c r="CI218" i="3"/>
  <c r="CK218" i="3"/>
  <c r="CF218" i="3"/>
  <c r="CJ218" i="3"/>
  <c r="CD218" i="3"/>
  <c r="CH218" i="3"/>
  <c r="CE218" i="3"/>
  <c r="CL218" i="3"/>
  <c r="CF219" i="3"/>
  <c r="CH219" i="3"/>
  <c r="CJ219" i="3"/>
  <c r="CL219" i="3"/>
  <c r="CG219" i="3"/>
  <c r="CK219" i="3"/>
  <c r="CE219" i="3"/>
  <c r="CI219" i="3"/>
  <c r="CD219" i="3"/>
  <c r="CG220" i="3"/>
  <c r="CI220" i="3"/>
  <c r="CK220" i="3"/>
  <c r="CH220" i="3"/>
  <c r="CL220" i="3"/>
  <c r="CD220" i="3"/>
  <c r="CJ220" i="3"/>
  <c r="CF220" i="3"/>
  <c r="CE220" i="3"/>
  <c r="CF221" i="3"/>
  <c r="CH221" i="3"/>
  <c r="CJ221" i="3"/>
  <c r="CL221" i="3"/>
  <c r="CI221" i="3"/>
  <c r="CE221" i="3"/>
  <c r="CK221" i="3"/>
  <c r="CD221" i="3"/>
  <c r="CG221" i="3"/>
  <c r="CG222" i="3"/>
  <c r="CI222" i="3"/>
  <c r="CK222" i="3"/>
  <c r="CF222" i="3"/>
  <c r="CJ222" i="3"/>
  <c r="CD222" i="3"/>
  <c r="CL222" i="3"/>
  <c r="CE222" i="3"/>
  <c r="CH222" i="3"/>
  <c r="CF223" i="3"/>
  <c r="CH223" i="3"/>
  <c r="CJ223" i="3"/>
  <c r="CL223" i="3"/>
  <c r="CG223" i="3"/>
  <c r="CK223" i="3"/>
  <c r="CE223" i="3"/>
  <c r="CI223" i="3"/>
  <c r="CD223" i="3"/>
  <c r="CG224" i="3"/>
  <c r="CI224" i="3"/>
  <c r="CK224" i="3"/>
  <c r="CH224" i="3"/>
  <c r="CL224" i="3"/>
  <c r="CD224" i="3"/>
  <c r="CF224" i="3"/>
  <c r="CJ224" i="3"/>
  <c r="CE224" i="3"/>
  <c r="CF225" i="3"/>
  <c r="CH225" i="3"/>
  <c r="CJ225" i="3"/>
  <c r="CL225" i="3"/>
  <c r="CI225" i="3"/>
  <c r="CE225" i="3"/>
  <c r="CG225" i="3"/>
  <c r="CD225" i="3"/>
  <c r="CK225" i="3"/>
  <c r="CG226" i="3"/>
  <c r="CI226" i="3"/>
  <c r="CK226" i="3"/>
  <c r="CF226" i="3"/>
  <c r="CJ226" i="3"/>
  <c r="CD226" i="3"/>
  <c r="CH226" i="3"/>
  <c r="CE226" i="3"/>
  <c r="CL226" i="3"/>
  <c r="CF227" i="3"/>
  <c r="CH227" i="3"/>
  <c r="CJ227" i="3"/>
  <c r="CL227" i="3"/>
  <c r="CG227" i="3"/>
  <c r="CK227" i="3"/>
  <c r="CE227" i="3"/>
  <c r="CI227" i="3"/>
  <c r="CD227" i="3"/>
  <c r="BU172" i="3"/>
  <c r="BU173" i="3"/>
  <c r="BW91" i="3"/>
  <c r="BU100" i="3"/>
  <c r="BU124" i="3"/>
  <c r="BU125" i="3"/>
  <c r="BU140" i="3"/>
  <c r="BU141" i="3"/>
  <c r="BW38" i="3"/>
  <c r="BU156" i="3"/>
  <c r="BU157" i="3"/>
  <c r="BW197" i="3"/>
  <c r="BW198" i="3"/>
  <c r="BU224" i="3"/>
  <c r="BU227" i="3"/>
  <c r="BU13" i="3"/>
  <c r="BU80" i="3"/>
  <c r="BU183" i="3"/>
  <c r="BW28" i="3"/>
  <c r="BU41" i="3"/>
  <c r="BU108" i="3"/>
  <c r="BW120" i="3"/>
  <c r="BW135" i="3"/>
  <c r="BW136" i="3"/>
  <c r="BW151" i="3"/>
  <c r="BW167" i="3"/>
  <c r="BW168" i="3"/>
  <c r="BW190" i="3"/>
  <c r="BU194" i="3"/>
  <c r="BW204" i="3"/>
  <c r="BU215" i="3"/>
  <c r="BW13" i="3"/>
  <c r="BW32" i="3"/>
  <c r="BU38" i="3"/>
  <c r="BW52" i="3"/>
  <c r="BW77" i="3"/>
  <c r="BW83" i="3"/>
  <c r="BW89" i="3"/>
  <c r="BU20" i="3"/>
  <c r="BW95" i="3"/>
  <c r="BU109" i="3"/>
  <c r="BW118" i="3"/>
  <c r="BW134" i="3"/>
  <c r="BU144" i="3"/>
  <c r="BU145" i="3"/>
  <c r="BW147" i="3"/>
  <c r="BW148" i="3"/>
  <c r="BU160" i="3"/>
  <c r="BU161" i="3"/>
  <c r="BW163" i="3"/>
  <c r="BW164" i="3"/>
  <c r="BW194" i="3"/>
  <c r="BW206" i="3"/>
  <c r="BW208" i="3"/>
  <c r="BW210" i="3"/>
  <c r="BU212" i="3"/>
  <c r="BU221" i="3"/>
  <c r="BU16" i="3"/>
  <c r="BU17" i="3"/>
  <c r="BU19" i="3"/>
  <c r="BW22" i="3"/>
  <c r="BU27" i="3"/>
  <c r="BW30" i="3"/>
  <c r="BU30" i="3"/>
  <c r="BU32" i="3"/>
  <c r="BW36" i="3"/>
  <c r="BU36" i="3"/>
  <c r="BW40" i="3"/>
  <c r="BW44" i="3"/>
  <c r="BU51" i="3"/>
  <c r="BW54" i="3"/>
  <c r="BU54" i="3"/>
  <c r="BU58" i="3"/>
  <c r="BU60" i="3"/>
  <c r="BW60" i="3"/>
  <c r="BU61" i="3"/>
  <c r="BW64" i="3"/>
  <c r="BU66" i="3"/>
  <c r="BU68" i="3"/>
  <c r="BW68" i="3"/>
  <c r="BU69" i="3"/>
  <c r="BU71" i="3"/>
  <c r="BW73" i="3"/>
  <c r="BU73" i="3"/>
  <c r="BU81" i="3"/>
  <c r="BU84" i="3"/>
  <c r="BU85" i="3"/>
  <c r="BU87" i="3"/>
  <c r="BU93" i="3"/>
  <c r="BW93" i="3"/>
  <c r="BU98" i="3"/>
  <c r="BU102" i="3"/>
  <c r="BU103" i="3"/>
  <c r="BU107" i="3"/>
  <c r="BU111" i="3"/>
  <c r="BW112" i="3"/>
  <c r="BW115" i="3"/>
  <c r="BU115" i="3"/>
  <c r="BW116" i="3"/>
  <c r="BW119" i="3"/>
  <c r="BU122" i="3"/>
  <c r="BW124" i="3"/>
  <c r="BU135" i="3"/>
  <c r="BW140" i="3"/>
  <c r="BU28" i="3"/>
  <c r="BU35" i="3"/>
  <c r="BU43" i="3"/>
  <c r="BU46" i="3"/>
  <c r="BU48" i="3"/>
  <c r="BU52" i="3"/>
  <c r="BU59" i="3"/>
  <c r="BU63" i="3"/>
  <c r="BU67" i="3"/>
  <c r="BU83" i="3"/>
  <c r="BU86" i="3"/>
  <c r="BU89" i="3"/>
  <c r="BU95" i="3"/>
  <c r="BU99" i="3"/>
  <c r="BU106" i="3"/>
  <c r="BW108" i="3"/>
  <c r="BU119" i="3"/>
  <c r="BU123" i="3"/>
  <c r="BU127" i="3"/>
  <c r="BW128" i="3"/>
  <c r="BW131" i="3"/>
  <c r="BU131" i="3"/>
  <c r="BW132" i="3"/>
  <c r="BU138" i="3"/>
  <c r="BU142" i="3"/>
  <c r="BU139" i="3"/>
  <c r="BU143" i="3"/>
  <c r="BW150" i="3"/>
  <c r="BU151" i="3"/>
  <c r="BU159" i="3"/>
  <c r="BW166" i="3"/>
  <c r="BU167" i="3"/>
  <c r="BU175" i="3"/>
  <c r="BU176" i="3"/>
  <c r="BW176" i="3"/>
  <c r="BU182" i="3"/>
  <c r="BU185" i="3"/>
  <c r="BW188" i="3"/>
  <c r="BU188" i="3"/>
  <c r="BU190" i="3"/>
  <c r="BW192" i="3"/>
  <c r="BU199" i="3"/>
  <c r="BU200" i="3"/>
  <c r="BU201" i="3"/>
  <c r="BU210" i="3"/>
  <c r="BU211" i="3"/>
  <c r="BW214" i="3"/>
  <c r="BU214" i="3"/>
  <c r="BW216" i="3"/>
  <c r="BW218" i="3"/>
  <c r="BU226" i="3"/>
  <c r="BW144" i="3"/>
  <c r="BU147" i="3"/>
  <c r="BU154" i="3"/>
  <c r="BU155" i="3"/>
  <c r="BW156" i="3"/>
  <c r="BU158" i="3"/>
  <c r="BW160" i="3"/>
  <c r="BU163" i="3"/>
  <c r="BU170" i="3"/>
  <c r="BU171" i="3"/>
  <c r="BW172" i="3"/>
  <c r="BU174" i="3"/>
  <c r="BU181" i="3"/>
  <c r="BU184" i="3"/>
  <c r="BU186" i="3"/>
  <c r="BU198" i="3"/>
  <c r="BU202" i="3"/>
  <c r="BU204" i="3"/>
  <c r="BU217" i="3"/>
  <c r="BU218" i="3"/>
  <c r="BU220" i="3"/>
  <c r="BW222" i="3"/>
  <c r="BW224" i="3"/>
  <c r="H14" i="11"/>
  <c r="G21" i="11"/>
  <c r="H20" i="11"/>
  <c r="E20" i="11"/>
  <c r="BW46" i="3"/>
  <c r="BW177" i="3"/>
  <c r="BU177" i="3"/>
  <c r="BU178" i="3"/>
  <c r="BW178" i="3"/>
  <c r="G19" i="11"/>
  <c r="BW15" i="3"/>
  <c r="BU15" i="3"/>
  <c r="BW17" i="3"/>
  <c r="BU18" i="3"/>
  <c r="BW18" i="3"/>
  <c r="BW55" i="3"/>
  <c r="BU55" i="3"/>
  <c r="H12" i="11"/>
  <c r="G12" i="11"/>
  <c r="BW20" i="3"/>
  <c r="BW69" i="3"/>
  <c r="BW70" i="3"/>
  <c r="BU70" i="3"/>
  <c r="BW80" i="3"/>
  <c r="BW81" i="3"/>
  <c r="BW82" i="3"/>
  <c r="BU82" i="3"/>
  <c r="H15" i="11"/>
  <c r="BU22" i="3"/>
  <c r="BW24" i="3"/>
  <c r="BW31" i="3"/>
  <c r="BU31" i="3"/>
  <c r="BU33" i="3"/>
  <c r="BW33" i="3"/>
  <c r="BU34" i="3"/>
  <c r="BW34" i="3"/>
  <c r="BU44" i="3"/>
  <c r="BW48" i="3"/>
  <c r="BW59" i="3"/>
  <c r="BU75" i="3"/>
  <c r="BW75" i="3"/>
  <c r="BW87" i="3"/>
  <c r="BU90" i="3"/>
  <c r="BW99" i="3"/>
  <c r="BW125" i="3"/>
  <c r="BW126" i="3"/>
  <c r="BU126" i="3"/>
  <c r="BW145" i="3"/>
  <c r="BW146" i="3"/>
  <c r="BU146" i="3"/>
  <c r="BW23" i="3"/>
  <c r="BU23" i="3"/>
  <c r="BU25" i="3"/>
  <c r="BW25" i="3"/>
  <c r="BW26" i="3"/>
  <c r="BU26" i="3"/>
  <c r="BW47" i="3"/>
  <c r="BU47" i="3"/>
  <c r="BU49" i="3"/>
  <c r="BW49" i="3"/>
  <c r="BU50" i="3"/>
  <c r="BW50" i="3"/>
  <c r="BW67" i="3"/>
  <c r="BW211" i="3"/>
  <c r="BW212" i="3"/>
  <c r="BW213" i="3"/>
  <c r="BU213" i="3"/>
  <c r="BW16" i="3"/>
  <c r="BW39" i="3"/>
  <c r="BU39" i="3"/>
  <c r="BW41" i="3"/>
  <c r="BW42" i="3"/>
  <c r="BU42" i="3"/>
  <c r="BW56" i="3"/>
  <c r="BW61" i="3"/>
  <c r="BW62" i="3"/>
  <c r="BU62" i="3"/>
  <c r="BW78" i="3"/>
  <c r="BU78" i="3"/>
  <c r="BU79" i="3"/>
  <c r="BW79" i="3"/>
  <c r="BW100" i="3"/>
  <c r="BW101" i="3"/>
  <c r="BU101" i="3"/>
  <c r="BW109" i="3"/>
  <c r="BW110" i="3"/>
  <c r="BU110" i="3"/>
  <c r="BW19" i="3"/>
  <c r="BU21" i="3"/>
  <c r="BW21" i="3"/>
  <c r="BU24" i="3"/>
  <c r="BW35" i="3"/>
  <c r="BU37" i="3"/>
  <c r="BW37" i="3"/>
  <c r="BU40" i="3"/>
  <c r="BW51" i="3"/>
  <c r="BU53" i="3"/>
  <c r="BW53" i="3"/>
  <c r="BU56" i="3"/>
  <c r="BU64" i="3"/>
  <c r="BU65" i="3"/>
  <c r="BW65" i="3"/>
  <c r="BW66" i="3"/>
  <c r="BW71" i="3"/>
  <c r="BU74" i="3"/>
  <c r="BU77" i="3"/>
  <c r="BW84" i="3"/>
  <c r="BW85" i="3"/>
  <c r="BU91" i="3"/>
  <c r="BW94" i="3"/>
  <c r="BU94" i="3"/>
  <c r="BU112" i="3"/>
  <c r="BU113" i="3"/>
  <c r="BW113" i="3"/>
  <c r="BW114" i="3"/>
  <c r="BU114" i="3"/>
  <c r="BW27" i="3"/>
  <c r="BU29" i="3"/>
  <c r="BW29" i="3"/>
  <c r="BW43" i="3"/>
  <c r="BU45" i="3"/>
  <c r="BW45" i="3"/>
  <c r="BU57" i="3"/>
  <c r="BW57" i="3"/>
  <c r="BW58" i="3"/>
  <c r="BW63" i="3"/>
  <c r="BU96" i="3"/>
  <c r="BW96" i="3"/>
  <c r="BU97" i="3"/>
  <c r="BW97" i="3"/>
  <c r="BW98" i="3"/>
  <c r="BW103" i="3"/>
  <c r="BU128" i="3"/>
  <c r="BU129" i="3"/>
  <c r="BW129" i="3"/>
  <c r="BW130" i="3"/>
  <c r="BU130" i="3"/>
  <c r="BW152" i="3"/>
  <c r="BW161" i="3"/>
  <c r="BW162" i="3"/>
  <c r="BU162" i="3"/>
  <c r="BW141" i="3"/>
  <c r="BW142" i="3"/>
  <c r="BW157" i="3"/>
  <c r="BW158" i="3"/>
  <c r="BW173" i="3"/>
  <c r="BW174" i="3"/>
  <c r="BW183" i="3"/>
  <c r="BW184" i="3"/>
  <c r="BW193" i="3"/>
  <c r="BU193" i="3"/>
  <c r="BW227" i="3"/>
  <c r="BU72" i="3"/>
  <c r="BW72" i="3"/>
  <c r="BW86" i="3"/>
  <c r="BU88" i="3"/>
  <c r="BW88" i="3"/>
  <c r="BW102" i="3"/>
  <c r="BU104" i="3"/>
  <c r="BW104" i="3"/>
  <c r="BU105" i="3"/>
  <c r="BW105" i="3"/>
  <c r="BW106" i="3"/>
  <c r="BW111" i="3"/>
  <c r="BU118" i="3"/>
  <c r="BU120" i="3"/>
  <c r="BU121" i="3"/>
  <c r="BW121" i="3"/>
  <c r="BW122" i="3"/>
  <c r="BW127" i="3"/>
  <c r="BU134" i="3"/>
  <c r="BU136" i="3"/>
  <c r="BU137" i="3"/>
  <c r="BW137" i="3"/>
  <c r="BW138" i="3"/>
  <c r="BW143" i="3"/>
  <c r="BU150" i="3"/>
  <c r="BU152" i="3"/>
  <c r="BU153" i="3"/>
  <c r="BW153" i="3"/>
  <c r="BW154" i="3"/>
  <c r="BW159" i="3"/>
  <c r="BU166" i="3"/>
  <c r="BU168" i="3"/>
  <c r="BU169" i="3"/>
  <c r="BW169" i="3"/>
  <c r="BW170" i="3"/>
  <c r="BW175" i="3"/>
  <c r="BU179" i="3"/>
  <c r="BW179" i="3"/>
  <c r="BU180" i="3"/>
  <c r="BW180" i="3"/>
  <c r="BW181" i="3"/>
  <c r="BW186" i="3"/>
  <c r="BU189" i="3"/>
  <c r="BU192" i="3"/>
  <c r="BU197" i="3"/>
  <c r="BW199" i="3"/>
  <c r="BW200" i="3"/>
  <c r="BU206" i="3"/>
  <c r="BW209" i="3"/>
  <c r="BU209" i="3"/>
  <c r="BU216" i="3"/>
  <c r="BW220" i="3"/>
  <c r="BW226" i="3"/>
  <c r="BW74" i="3"/>
  <c r="BU76" i="3"/>
  <c r="BW76" i="3"/>
  <c r="BW90" i="3"/>
  <c r="BU92" i="3"/>
  <c r="BW92" i="3"/>
  <c r="BW107" i="3"/>
  <c r="BU116" i="3"/>
  <c r="BU117" i="3"/>
  <c r="BW117" i="3"/>
  <c r="BW123" i="3"/>
  <c r="BU132" i="3"/>
  <c r="BU133" i="3"/>
  <c r="BW133" i="3"/>
  <c r="BW139" i="3"/>
  <c r="BU148" i="3"/>
  <c r="BU149" i="3"/>
  <c r="BW149" i="3"/>
  <c r="BW155" i="3"/>
  <c r="BU164" i="3"/>
  <c r="BU165" i="3"/>
  <c r="BW165" i="3"/>
  <c r="BW171" i="3"/>
  <c r="BW182" i="3"/>
  <c r="BU195" i="3"/>
  <c r="BW195" i="3"/>
  <c r="BU196" i="3"/>
  <c r="BW196" i="3"/>
  <c r="BW202" i="3"/>
  <c r="BU205" i="3"/>
  <c r="BU208" i="3"/>
  <c r="BW215" i="3"/>
  <c r="BU222" i="3"/>
  <c r="BW225" i="3"/>
  <c r="BU225" i="3"/>
  <c r="BW185" i="3"/>
  <c r="BU187" i="3"/>
  <c r="BW187" i="3"/>
  <c r="BW201" i="3"/>
  <c r="BU203" i="3"/>
  <c r="BW203" i="3"/>
  <c r="BW217" i="3"/>
  <c r="BU219" i="3"/>
  <c r="BW219" i="3"/>
  <c r="BW189" i="3"/>
  <c r="BU191" i="3"/>
  <c r="BW191" i="3"/>
  <c r="BW205" i="3"/>
  <c r="BU207" i="3"/>
  <c r="BW207" i="3"/>
  <c r="BW221" i="3"/>
  <c r="BU223" i="3"/>
  <c r="BW223" i="3"/>
  <c r="J14" i="11"/>
  <c r="J16" i="11"/>
  <c r="J18" i="11"/>
  <c r="J20" i="11"/>
  <c r="J22" i="11"/>
  <c r="J24" i="11"/>
  <c r="J26" i="11"/>
  <c r="J13" i="11"/>
  <c r="I14" i="11"/>
  <c r="I16" i="11"/>
  <c r="I18" i="11"/>
  <c r="I20" i="11"/>
  <c r="I22" i="11"/>
  <c r="I24" i="11"/>
  <c r="I26" i="11"/>
  <c r="I12" i="11"/>
  <c r="H16" i="11"/>
  <c r="H18" i="11"/>
  <c r="H22" i="11"/>
  <c r="H24" i="11"/>
  <c r="H26" i="11"/>
  <c r="G14" i="11"/>
  <c r="G16" i="11"/>
  <c r="G18" i="11"/>
  <c r="G20" i="11"/>
  <c r="G22" i="11"/>
  <c r="G24" i="11"/>
  <c r="G26" i="11"/>
  <c r="G13" i="11"/>
  <c r="F16" i="11"/>
  <c r="F18" i="11"/>
  <c r="F22" i="11"/>
  <c r="F26" i="11"/>
  <c r="E18" i="11"/>
  <c r="E24" i="11"/>
  <c r="D15" i="11"/>
  <c r="D19" i="11"/>
  <c r="D23" i="11"/>
  <c r="D27" i="11"/>
  <c r="J15" i="11"/>
  <c r="J17" i="11"/>
  <c r="J19" i="11"/>
  <c r="J21" i="11"/>
  <c r="J23" i="11"/>
  <c r="J25" i="11"/>
  <c r="J27" i="11"/>
  <c r="J12" i="11"/>
  <c r="I15" i="11"/>
  <c r="I17" i="11"/>
  <c r="I19" i="11"/>
  <c r="I21" i="11"/>
  <c r="I23" i="11"/>
  <c r="I25" i="11"/>
  <c r="I27" i="11"/>
  <c r="I13" i="11"/>
  <c r="H17" i="11"/>
  <c r="H19" i="11"/>
  <c r="H21" i="11"/>
  <c r="H23" i="11"/>
  <c r="H25" i="11"/>
  <c r="H27" i="11"/>
  <c r="G15" i="11"/>
  <c r="G17" i="11"/>
  <c r="G23" i="11"/>
  <c r="G25" i="11"/>
  <c r="G27" i="11"/>
  <c r="F23" i="11"/>
  <c r="F25" i="11"/>
  <c r="F27" i="11"/>
  <c r="E23" i="11"/>
  <c r="E25" i="11"/>
  <c r="E27" i="11"/>
  <c r="D16" i="11"/>
  <c r="D18" i="11"/>
  <c r="D22" i="11"/>
  <c r="D24" i="11"/>
  <c r="D26" i="11"/>
  <c r="D12" i="11"/>
  <c r="F24" i="11"/>
  <c r="E16" i="11"/>
  <c r="E22" i="11"/>
  <c r="E26" i="11"/>
  <c r="D17" i="11"/>
  <c r="D21" i="11"/>
  <c r="D25" i="11"/>
  <c r="C27" i="11"/>
  <c r="A27" i="11"/>
  <c r="B26" i="11"/>
  <c r="C25" i="11"/>
  <c r="A25" i="11"/>
  <c r="B24" i="11"/>
  <c r="C23" i="11"/>
  <c r="A23" i="11"/>
  <c r="B22" i="11"/>
  <c r="C21" i="11"/>
  <c r="A21" i="11"/>
  <c r="B27" i="11"/>
  <c r="C26" i="11"/>
  <c r="A26" i="11"/>
  <c r="B25" i="11"/>
  <c r="C24" i="11"/>
  <c r="A24" i="11"/>
  <c r="B23" i="11"/>
  <c r="C22" i="11"/>
  <c r="A22" i="11"/>
  <c r="B21" i="11"/>
  <c r="C20" i="11"/>
  <c r="A20" i="11"/>
  <c r="B19" i="11"/>
  <c r="C18" i="11"/>
  <c r="A18" i="11"/>
  <c r="B12" i="11"/>
  <c r="A13" i="11"/>
  <c r="C13" i="11"/>
  <c r="B14" i="11"/>
  <c r="A15" i="11"/>
  <c r="C15" i="11"/>
  <c r="B16" i="11"/>
  <c r="A17" i="11"/>
  <c r="C17" i="11"/>
  <c r="C19" i="11"/>
  <c r="B20" i="11"/>
  <c r="A12" i="11"/>
  <c r="C12" i="11"/>
  <c r="B13" i="11"/>
  <c r="A14" i="11"/>
  <c r="C14" i="11"/>
  <c r="B15" i="11"/>
  <c r="A16" i="11"/>
  <c r="C16" i="11"/>
  <c r="B17" i="11"/>
  <c r="B18" i="11"/>
  <c r="A19" i="11"/>
  <c r="B17" i="2" l="1"/>
  <c r="C15" i="2"/>
  <c r="B14" i="2"/>
  <c r="C12" i="2"/>
  <c r="C17" i="2"/>
  <c r="D17" i="2"/>
  <c r="D15" i="2"/>
  <c r="B16" i="2"/>
  <c r="B13" i="2"/>
  <c r="C16" i="2"/>
  <c r="B15" i="2"/>
  <c r="D16" i="2"/>
  <c r="C14" i="2"/>
  <c r="C13" i="2"/>
  <c r="D12" i="2"/>
  <c r="D14" i="2"/>
  <c r="B12" i="2"/>
  <c r="D13" i="2"/>
  <c r="B6" i="2"/>
  <c r="B7" i="2"/>
  <c r="E7" i="2"/>
  <c r="B7" i="11"/>
  <c r="E15" i="11"/>
  <c r="R36" i="11" s="1"/>
  <c r="F15" i="11"/>
  <c r="E19" i="11"/>
  <c r="F19" i="11"/>
  <c r="H13" i="11"/>
  <c r="D14" i="11"/>
  <c r="F13" i="11"/>
  <c r="E17" i="11"/>
  <c r="F17" i="11"/>
  <c r="E21" i="11"/>
  <c r="F21" i="11"/>
  <c r="F12" i="11"/>
  <c r="E12" i="11"/>
  <c r="R33" i="11" s="1"/>
  <c r="E13" i="11"/>
  <c r="F20" i="11"/>
  <c r="D13" i="11"/>
  <c r="D20" i="11"/>
  <c r="R40" i="11"/>
  <c r="Q40" i="11"/>
  <c r="P40" i="11"/>
  <c r="N17" i="11"/>
  <c r="M17" i="11" s="1"/>
  <c r="L17" i="11" s="1"/>
  <c r="O17" i="11" s="1"/>
  <c r="N38" i="11"/>
  <c r="M38" i="11" s="1"/>
  <c r="L38" i="11" s="1"/>
  <c r="O38" i="11" s="1"/>
  <c r="N15" i="11"/>
  <c r="M15" i="11" s="1"/>
  <c r="L15" i="11" s="1"/>
  <c r="O15" i="11" s="1"/>
  <c r="N36" i="11"/>
  <c r="M36" i="11" s="1"/>
  <c r="L36" i="11" s="1"/>
  <c r="O36" i="11" s="1"/>
  <c r="N13" i="11"/>
  <c r="M13" i="11" s="1"/>
  <c r="L13" i="11" s="1"/>
  <c r="O13" i="11" s="1"/>
  <c r="N34" i="11"/>
  <c r="M34" i="11" s="1"/>
  <c r="L34" i="11" s="1"/>
  <c r="O34" i="11" s="1"/>
  <c r="R38" i="11"/>
  <c r="Q38" i="11"/>
  <c r="P38" i="11"/>
  <c r="Q36" i="11"/>
  <c r="P36" i="11"/>
  <c r="R34" i="11"/>
  <c r="Q34" i="11"/>
  <c r="P34" i="11"/>
  <c r="R39" i="11"/>
  <c r="Q39" i="11"/>
  <c r="P39" i="11"/>
  <c r="R41" i="11"/>
  <c r="Q41" i="11"/>
  <c r="P41" i="11"/>
  <c r="R43" i="11"/>
  <c r="Q43" i="11"/>
  <c r="P43" i="11"/>
  <c r="R45" i="11"/>
  <c r="Q45" i="11"/>
  <c r="P45" i="11"/>
  <c r="R47" i="11"/>
  <c r="Q47" i="11"/>
  <c r="P47" i="11"/>
  <c r="N22" i="11"/>
  <c r="M22" i="11" s="1"/>
  <c r="L22" i="11" s="1"/>
  <c r="O22" i="11" s="1"/>
  <c r="N43" i="11"/>
  <c r="M43" i="11" s="1"/>
  <c r="L43" i="11" s="1"/>
  <c r="O43" i="11" s="1"/>
  <c r="N24" i="11"/>
  <c r="M24" i="11" s="1"/>
  <c r="L24" i="11" s="1"/>
  <c r="O24" i="11" s="1"/>
  <c r="N45" i="11"/>
  <c r="M45" i="11" s="1"/>
  <c r="L45" i="11" s="1"/>
  <c r="O45" i="11" s="1"/>
  <c r="N26" i="11"/>
  <c r="M26" i="11" s="1"/>
  <c r="L26" i="11" s="1"/>
  <c r="O26" i="11" s="1"/>
  <c r="N47" i="11"/>
  <c r="M47" i="11" s="1"/>
  <c r="L47" i="11" s="1"/>
  <c r="O47" i="11" s="1"/>
  <c r="N18" i="11"/>
  <c r="M18" i="11" s="1"/>
  <c r="L18" i="11" s="1"/>
  <c r="O18" i="11" s="1"/>
  <c r="N39" i="11"/>
  <c r="M39" i="11" s="1"/>
  <c r="L39" i="11" s="1"/>
  <c r="O39" i="11" s="1"/>
  <c r="R37" i="11"/>
  <c r="Q37" i="11"/>
  <c r="P37" i="11"/>
  <c r="Q35" i="11"/>
  <c r="P35" i="11"/>
  <c r="Q33" i="11"/>
  <c r="P33" i="11"/>
  <c r="N20" i="11"/>
  <c r="M20" i="11" s="1"/>
  <c r="L20" i="11" s="1"/>
  <c r="O20" i="11" s="1"/>
  <c r="N41" i="11"/>
  <c r="M41" i="11" s="1"/>
  <c r="L41" i="11" s="1"/>
  <c r="O41" i="11" s="1"/>
  <c r="N16" i="11"/>
  <c r="M16" i="11" s="1"/>
  <c r="L16" i="11" s="1"/>
  <c r="O16" i="11" s="1"/>
  <c r="N37" i="11"/>
  <c r="M37" i="11" s="1"/>
  <c r="L37" i="11" s="1"/>
  <c r="O37" i="11" s="1"/>
  <c r="N14" i="11"/>
  <c r="M14" i="11" s="1"/>
  <c r="L14" i="11" s="1"/>
  <c r="O14" i="11" s="1"/>
  <c r="N35" i="11"/>
  <c r="M35" i="11" s="1"/>
  <c r="L35" i="11" s="1"/>
  <c r="O35" i="11" s="1"/>
  <c r="N33" i="11"/>
  <c r="M33" i="11" s="1"/>
  <c r="L33" i="11" s="1"/>
  <c r="O33" i="11" s="1"/>
  <c r="N12" i="11"/>
  <c r="M12" i="11" s="1"/>
  <c r="L12" i="11" s="1"/>
  <c r="O12" i="11" s="1"/>
  <c r="N19" i="11"/>
  <c r="M19" i="11" s="1"/>
  <c r="L19" i="11" s="1"/>
  <c r="O19" i="11" s="1"/>
  <c r="N40" i="11"/>
  <c r="M40" i="11" s="1"/>
  <c r="L40" i="11" s="1"/>
  <c r="O40" i="11" s="1"/>
  <c r="N21" i="11"/>
  <c r="M21" i="11" s="1"/>
  <c r="L21" i="11" s="1"/>
  <c r="O21" i="11" s="1"/>
  <c r="N42" i="11"/>
  <c r="M42" i="11" s="1"/>
  <c r="L42" i="11" s="1"/>
  <c r="O42" i="11" s="1"/>
  <c r="N23" i="11"/>
  <c r="M23" i="11" s="1"/>
  <c r="L23" i="11" s="1"/>
  <c r="O23" i="11" s="1"/>
  <c r="N44" i="11"/>
  <c r="M44" i="11" s="1"/>
  <c r="L44" i="11" s="1"/>
  <c r="O44" i="11" s="1"/>
  <c r="N25" i="11"/>
  <c r="M25" i="11" s="1"/>
  <c r="L25" i="11" s="1"/>
  <c r="O25" i="11" s="1"/>
  <c r="N46" i="11"/>
  <c r="M46" i="11" s="1"/>
  <c r="L46" i="11" s="1"/>
  <c r="O46" i="11" s="1"/>
  <c r="N27" i="11"/>
  <c r="M27" i="11" s="1"/>
  <c r="L27" i="11" s="1"/>
  <c r="O27" i="11" s="1"/>
  <c r="N48" i="11"/>
  <c r="M48" i="11" s="1"/>
  <c r="L48" i="11" s="1"/>
  <c r="O48" i="11" s="1"/>
  <c r="R42" i="11"/>
  <c r="Q42" i="11"/>
  <c r="P42" i="11"/>
  <c r="R44" i="11"/>
  <c r="Q44" i="11"/>
  <c r="P44" i="11"/>
  <c r="R46" i="11"/>
  <c r="Q46" i="11"/>
  <c r="P46" i="11"/>
  <c r="R48" i="11"/>
  <c r="Q48" i="11"/>
  <c r="P48" i="11"/>
  <c r="Q19" i="11"/>
  <c r="R19" i="11"/>
  <c r="P19" i="11"/>
  <c r="Q17" i="11"/>
  <c r="R17" i="11"/>
  <c r="P17" i="11"/>
  <c r="Q15" i="11"/>
  <c r="R15" i="11"/>
  <c r="P15" i="11"/>
  <c r="Q13" i="11"/>
  <c r="R13" i="11"/>
  <c r="P13" i="11"/>
  <c r="R18" i="11"/>
  <c r="P18" i="11"/>
  <c r="Q18" i="11"/>
  <c r="Q20" i="11"/>
  <c r="R20" i="11"/>
  <c r="P20" i="11"/>
  <c r="Q22" i="11"/>
  <c r="R22" i="11"/>
  <c r="P22" i="11"/>
  <c r="Q24" i="11"/>
  <c r="R24" i="11"/>
  <c r="P24" i="11"/>
  <c r="Q26" i="11"/>
  <c r="R26" i="11"/>
  <c r="P26" i="11"/>
  <c r="R16" i="11"/>
  <c r="P16" i="11"/>
  <c r="Q16" i="11"/>
  <c r="R14" i="11"/>
  <c r="P14" i="11"/>
  <c r="Q14" i="11"/>
  <c r="R12" i="11"/>
  <c r="P12" i="11"/>
  <c r="Q12" i="11"/>
  <c r="R21" i="11"/>
  <c r="P21" i="11"/>
  <c r="Q21" i="11"/>
  <c r="R23" i="11"/>
  <c r="P23" i="11"/>
  <c r="Q23" i="11"/>
  <c r="R25" i="11"/>
  <c r="P25" i="11"/>
  <c r="Q25" i="11"/>
  <c r="R27" i="11"/>
  <c r="P27" i="11"/>
  <c r="Q27" i="11"/>
  <c r="F14" i="11" l="1"/>
  <c r="E14" i="11"/>
  <c r="R35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Jakub Tesárek</author>
  </authors>
  <commentList>
    <comment ref="K13" authorId="0" shapeId="0" xr:uid="{AE467AE6-D18A-4559-B296-8AEBE042FA66}">
      <text>
        <r>
          <rPr>
            <b/>
            <sz val="9"/>
            <color indexed="81"/>
            <rFont val="Tahoma"/>
            <family val="2"/>
            <charset val="238"/>
          </rPr>
          <t>Jakub Tesárek:</t>
        </r>
        <r>
          <rPr>
            <sz val="9"/>
            <color indexed="81"/>
            <rFont val="Tahoma"/>
            <family val="2"/>
            <charset val="238"/>
          </rPr>
          <t xml:space="preserve">
Vložení času ve formátu:
</t>
        </r>
        <r>
          <rPr>
            <b/>
            <sz val="9"/>
            <color indexed="81"/>
            <rFont val="Tahoma"/>
            <family val="2"/>
            <charset val="238"/>
          </rPr>
          <t>ss,00</t>
        </r>
      </text>
    </comment>
    <comment ref="T13" authorId="0" shapeId="0" xr:uid="{AEAC6426-A8B3-49EC-AE1C-ACEFC9DBF072}">
      <text>
        <r>
          <rPr>
            <b/>
            <sz val="9"/>
            <color indexed="81"/>
            <rFont val="Tahoma"/>
            <family val="2"/>
            <charset val="238"/>
          </rPr>
          <t>Jakub Tesárek:</t>
        </r>
        <r>
          <rPr>
            <sz val="9"/>
            <color indexed="81"/>
            <rFont val="Tahoma"/>
            <family val="2"/>
            <charset val="238"/>
          </rPr>
          <t xml:space="preserve">
Vložení času ve formátu:
</t>
        </r>
        <r>
          <rPr>
            <b/>
            <sz val="9"/>
            <color indexed="81"/>
            <rFont val="Tahoma"/>
            <family val="2"/>
            <charset val="238"/>
          </rPr>
          <t xml:space="preserve">ss,00
</t>
        </r>
      </text>
    </comment>
  </commentList>
</comments>
</file>

<file path=xl/sharedStrings.xml><?xml version="1.0" encoding="utf-8"?>
<sst xmlns="http://schemas.openxmlformats.org/spreadsheetml/2006/main" count="281" uniqueCount="171">
  <si>
    <t>Name</t>
  </si>
  <si>
    <t>Gender</t>
  </si>
  <si>
    <t>Coach</t>
  </si>
  <si>
    <t>Nation</t>
  </si>
  <si>
    <t>Date</t>
  </si>
  <si>
    <t>Season</t>
  </si>
  <si>
    <t>Stroke</t>
  </si>
  <si>
    <t>Swim</t>
  </si>
  <si>
    <t>200m</t>
  </si>
  <si>
    <t>1st 100m</t>
  </si>
  <si>
    <t>2nd 100m</t>
  </si>
  <si>
    <t>Ave 100m</t>
  </si>
  <si>
    <t>HR</t>
  </si>
  <si>
    <t>SR</t>
  </si>
  <si>
    <t>SC</t>
  </si>
  <si>
    <t>SEI</t>
  </si>
  <si>
    <t>RPE</t>
  </si>
  <si>
    <t>Rec HR</t>
  </si>
  <si>
    <t>HR Drop</t>
  </si>
  <si>
    <t>La (mmol)</t>
  </si>
  <si>
    <t>LTH</t>
  </si>
  <si>
    <t>HRatLT</t>
  </si>
  <si>
    <t>Amaka Gessler</t>
  </si>
  <si>
    <t>2009-2010</t>
  </si>
  <si>
    <t>Freestyle</t>
  </si>
  <si>
    <t>2010-2011</t>
  </si>
  <si>
    <t>2011-2012</t>
  </si>
  <si>
    <t>Chloe Francis</t>
  </si>
  <si>
    <t>Dylan Dunlop-Barrett</t>
  </si>
  <si>
    <t>Glenn Snyders</t>
  </si>
  <si>
    <t xml:space="preserve">Male </t>
  </si>
  <si>
    <t>Jessie Blundell</t>
  </si>
  <si>
    <t>Kane Radford</t>
  </si>
  <si>
    <t>Kurt Bassett</t>
  </si>
  <si>
    <t>Lauren Boyle</t>
  </si>
  <si>
    <t>Matthew Stanley</t>
  </si>
  <si>
    <t>Melissa Ingram</t>
  </si>
  <si>
    <t>Mitchell Donaldson</t>
  </si>
  <si>
    <t>Nathan Capp</t>
  </si>
  <si>
    <t>Penelope Marshall</t>
  </si>
  <si>
    <t>Shaun Burnett</t>
  </si>
  <si>
    <t>Steven Kent</t>
  </si>
  <si>
    <t>Tash Hind</t>
  </si>
  <si>
    <t>STEP TEST REPORT</t>
  </si>
  <si>
    <t>LC</t>
  </si>
  <si>
    <t>Pool Length</t>
  </si>
  <si>
    <t xml:space="preserve">Step 1 </t>
  </si>
  <si>
    <t>Step 2</t>
  </si>
  <si>
    <t>Step 3</t>
  </si>
  <si>
    <t>Step 4</t>
  </si>
  <si>
    <t>Step 5</t>
  </si>
  <si>
    <t>Step 6</t>
  </si>
  <si>
    <t>Step 7</t>
  </si>
  <si>
    <t>LA</t>
  </si>
  <si>
    <t>Test ID</t>
  </si>
  <si>
    <t>Location</t>
  </si>
  <si>
    <t>Resting HR</t>
  </si>
  <si>
    <t>Carl O'Donnell</t>
  </si>
  <si>
    <t>Gareth Kean</t>
  </si>
  <si>
    <t>Comments</t>
  </si>
  <si>
    <t>Best Time</t>
  </si>
  <si>
    <t>Test Date</t>
  </si>
  <si>
    <r>
      <t>LA</t>
    </r>
    <r>
      <rPr>
        <vertAlign val="subscript"/>
        <sz val="10"/>
        <rFont val="Arial"/>
        <family val="2"/>
      </rPr>
      <t>AT</t>
    </r>
  </si>
  <si>
    <r>
      <t>Time</t>
    </r>
    <r>
      <rPr>
        <vertAlign val="subscript"/>
        <sz val="10"/>
        <rFont val="Arial"/>
        <family val="2"/>
      </rPr>
      <t>AT</t>
    </r>
  </si>
  <si>
    <r>
      <t>HR</t>
    </r>
    <r>
      <rPr>
        <vertAlign val="subscript"/>
        <sz val="10"/>
        <rFont val="Arial"/>
        <family val="2"/>
      </rPr>
      <t>AT</t>
    </r>
  </si>
  <si>
    <r>
      <t>Time</t>
    </r>
    <r>
      <rPr>
        <vertAlign val="subscript"/>
        <sz val="10"/>
        <rFont val="Arial"/>
        <family val="2"/>
      </rPr>
      <t>2mM</t>
    </r>
  </si>
  <si>
    <r>
      <t>Time</t>
    </r>
    <r>
      <rPr>
        <vertAlign val="subscript"/>
        <sz val="10"/>
        <rFont val="Arial"/>
        <family val="2"/>
      </rPr>
      <t>4mM</t>
    </r>
  </si>
  <si>
    <r>
      <t>HR</t>
    </r>
    <r>
      <rPr>
        <vertAlign val="subscript"/>
        <sz val="10"/>
        <rFont val="Arial"/>
        <family val="2"/>
      </rPr>
      <t>2mM</t>
    </r>
  </si>
  <si>
    <r>
      <t>HR</t>
    </r>
    <r>
      <rPr>
        <vertAlign val="subscript"/>
        <sz val="10"/>
        <rFont val="Arial"/>
        <family val="2"/>
      </rPr>
      <t>4mM</t>
    </r>
  </si>
  <si>
    <t>All Test Data</t>
  </si>
  <si>
    <t>Test Results</t>
  </si>
  <si>
    <t>LAAT</t>
  </si>
  <si>
    <t>TimeAT</t>
  </si>
  <si>
    <t>HRAT</t>
  </si>
  <si>
    <t>Time2mM</t>
  </si>
  <si>
    <t>Time4mM</t>
  </si>
  <si>
    <t>HR2mM</t>
  </si>
  <si>
    <t>HR4mM</t>
  </si>
  <si>
    <t>Seasonal Trends</t>
  </si>
  <si>
    <t>Date No Yr</t>
  </si>
  <si>
    <t>Sophia Bachelor</t>
  </si>
  <si>
    <t>Natalie Wiegersma</t>
  </si>
  <si>
    <t>Lisa Pankhurst</t>
  </si>
  <si>
    <t>DoY</t>
  </si>
  <si>
    <t>D21Sept</t>
  </si>
  <si>
    <t>Dumy DoY Series</t>
  </si>
  <si>
    <t>DOY</t>
  </si>
  <si>
    <t>Y</t>
  </si>
  <si>
    <t>Label</t>
  </si>
  <si>
    <t>Oct</t>
  </si>
  <si>
    <t>Nov</t>
  </si>
  <si>
    <t>Dec</t>
  </si>
  <si>
    <t>Jan</t>
  </si>
  <si>
    <t>Feb</t>
  </si>
  <si>
    <t>Mar</t>
  </si>
  <si>
    <t>Apr</t>
  </si>
  <si>
    <t>May</t>
  </si>
  <si>
    <t>June</t>
  </si>
  <si>
    <t>Jul</t>
  </si>
  <si>
    <t>Aug</t>
  </si>
  <si>
    <t>Sept</t>
  </si>
  <si>
    <t>2012-2013</t>
  </si>
  <si>
    <t>Time120</t>
  </si>
  <si>
    <t>Time130</t>
  </si>
  <si>
    <t>Time140</t>
  </si>
  <si>
    <t>Time150</t>
  </si>
  <si>
    <t>Time160</t>
  </si>
  <si>
    <t>Time170</t>
  </si>
  <si>
    <t>Time180</t>
  </si>
  <si>
    <t>Time190</t>
  </si>
  <si>
    <t>Time200</t>
  </si>
  <si>
    <t>Athlete 1</t>
  </si>
  <si>
    <t>Jméno</t>
  </si>
  <si>
    <t>Datum</t>
  </si>
  <si>
    <t>Aktuální data současného testu</t>
  </si>
  <si>
    <t>Úsek</t>
  </si>
  <si>
    <t>1. 100m</t>
  </si>
  <si>
    <t>Informace o testu</t>
  </si>
  <si>
    <t>Aktuální test</t>
  </si>
  <si>
    <t>Plavecký způsob</t>
  </si>
  <si>
    <t>Bazén (50m/25m)</t>
  </si>
  <si>
    <t>Volný způsob</t>
  </si>
  <si>
    <t>IÚZ</t>
  </si>
  <si>
    <t>Pohlaví</t>
  </si>
  <si>
    <t>Trenér</t>
  </si>
  <si>
    <t>Délka bazénu</t>
  </si>
  <si>
    <t>Úsek 1</t>
  </si>
  <si>
    <t>Úsek 2</t>
  </si>
  <si>
    <t>Úsek 3</t>
  </si>
  <si>
    <t>Úsek 4</t>
  </si>
  <si>
    <t>Úsek 5</t>
  </si>
  <si>
    <t>Úsek 6</t>
  </si>
  <si>
    <t>Úsek 7</t>
  </si>
  <si>
    <t>Muž</t>
  </si>
  <si>
    <t>Místo</t>
  </si>
  <si>
    <t>50 m</t>
  </si>
  <si>
    <t>Laktát (LA)</t>
  </si>
  <si>
    <t>Tepová frekvence (TF)</t>
  </si>
  <si>
    <t>Zotavení - TF</t>
  </si>
  <si>
    <t>Kalkulované hodnoty</t>
  </si>
  <si>
    <t>Průměr 100m úsek 1</t>
  </si>
  <si>
    <t>Průměr 100m úsek 2</t>
  </si>
  <si>
    <t>Průměr 100m úsek 3</t>
  </si>
  <si>
    <t>Průměr 100m úsek 4</t>
  </si>
  <si>
    <t>Průměr 100 m úsek 5</t>
  </si>
  <si>
    <t>Průměr 100m úsek 6</t>
  </si>
  <si>
    <t>Průměr 100m úsek 7</t>
  </si>
  <si>
    <t>Žena</t>
  </si>
  <si>
    <t>25 m</t>
  </si>
  <si>
    <t>Prsa</t>
  </si>
  <si>
    <t>Znak</t>
  </si>
  <si>
    <t>Motýlek</t>
  </si>
  <si>
    <t>Praha</t>
  </si>
  <si>
    <t>2020-2021</t>
  </si>
  <si>
    <t>Počet záběrů</t>
  </si>
  <si>
    <t>Sezóna</t>
  </si>
  <si>
    <t>Úsek 8</t>
  </si>
  <si>
    <t>Úsek 9</t>
  </si>
  <si>
    <t>Úsek 10</t>
  </si>
  <si>
    <t>Čas</t>
  </si>
  <si>
    <t>FORMULÁŘ TESTU ÚČINNOSTI ZÁBĚRU</t>
  </si>
  <si>
    <t>Příklad</t>
  </si>
  <si>
    <t>Příklad 19870401</t>
  </si>
  <si>
    <t>Jak používat tento report?</t>
  </si>
  <si>
    <r>
      <t xml:space="preserve">Nejprve je nezbytné vložit veškerá potřebná data na listu </t>
    </r>
    <r>
      <rPr>
        <b/>
        <sz val="12"/>
        <color theme="1"/>
        <rFont val="Calibri"/>
        <family val="2"/>
        <charset val="238"/>
        <scheme val="minor"/>
      </rPr>
      <t>VSTUPNÍ DATA</t>
    </r>
    <r>
      <rPr>
        <sz val="12"/>
        <color theme="1"/>
        <rFont val="Calibri"/>
        <family val="2"/>
        <charset val="238"/>
        <scheme val="minor"/>
      </rPr>
      <t xml:space="preserve"> (vlevo dole na Vaší obrazovce)</t>
    </r>
  </si>
  <si>
    <t>Na tomto listu je nezbytné vyplnit všechny žlutě zabarvené sloupce, některé se vyplňují prostřednictvím rozbalovací nabídky, některé ručně. Žádné další sloupce nevyplňujte, ani do nich nezasahujte</t>
  </si>
  <si>
    <t>Legenda:</t>
  </si>
  <si>
    <r>
      <t xml:space="preserve">Zejména jsou důležitá tato data v každém ze 6 úseků: </t>
    </r>
    <r>
      <rPr>
        <b/>
        <sz val="11"/>
        <rFont val="Calibri"/>
        <family val="2"/>
        <charset val="238"/>
        <scheme val="minor"/>
      </rPr>
      <t>dosažený čas, počet záběrů</t>
    </r>
  </si>
  <si>
    <t>Index účinnosti záběru se vypočítává automaticky na základě vložených dat</t>
  </si>
  <si>
    <r>
      <t xml:space="preserve">Dále využijte rozbalovací nabídku ve žlutě zabarvené buňce k vyhodnocení testu na tomto listu, tedy </t>
    </r>
    <r>
      <rPr>
        <b/>
        <sz val="12"/>
        <color theme="1"/>
        <rFont val="Calibri"/>
        <family val="2"/>
        <charset val="238"/>
        <scheme val="minor"/>
      </rPr>
      <t>TEST ÚČINNOSTI ZÁBĚRU</t>
    </r>
  </si>
  <si>
    <t>IÚZ = index účinnosti záběru =&gt; (50/čas (s)) x (50/počet záběrů)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</si>
</sst>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:ss.0"/>
    <numFmt numFmtId="166" formatCode="m:ss.00"/>
    <numFmt numFmtId="167" formatCode="[$-F400]h:mm:ss\ AM/PM"/>
  </numFmts>
  <fonts count="45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0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b/>
      <sz val="2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Geneva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bscript"/>
      <sz val="10"/>
      <name val="Arial"/>
      <family val="2"/>
    </font>
    <font>
      <b/>
      <sz val="12"/>
      <name val="Calibri"/>
      <family val="2"/>
      <scheme val="minor"/>
    </font>
    <font>
      <b/>
      <sz val="24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 Narrow"/>
      <family val="2"/>
    </font>
    <font>
      <sz val="12"/>
      <color theme="0"/>
      <name val="Calibri"/>
      <family val="2"/>
      <scheme val="minor"/>
    </font>
    <font>
      <sz val="12"/>
      <color theme="0"/>
      <name val="Arial Narrow"/>
      <family val="2"/>
    </font>
    <font>
      <b/>
      <sz val="8"/>
      <color theme="1"/>
      <name val="Calibri"/>
      <family val="2"/>
      <scheme val="minor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color theme="0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4"/>
      <color theme="1"/>
      <name val="Times New Roman"/>
      <family val="1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name val="Times New Roman"/>
      <family val="1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E2E47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9D9D9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0" fillId="0" borderId="0"/>
    <xf numFmtId="9" fontId="10" fillId="0" borderId="0" applyFont="0" applyFill="0" applyBorder="0" applyAlignment="0" applyProtection="0"/>
  </cellStyleXfs>
  <cellXfs count="233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" fontId="1" fillId="2" borderId="3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0" borderId="0" xfId="0" applyFont="1"/>
    <xf numFmtId="0" fontId="3" fillId="0" borderId="0" xfId="0" applyFont="1" applyFill="1" applyBorder="1" applyAlignment="1">
      <alignment horizontal="center"/>
    </xf>
    <xf numFmtId="16" fontId="3" fillId="0" borderId="0" xfId="0" applyNumberFormat="1" applyFont="1" applyBorder="1" applyAlignment="1">
      <alignment horizontal="center"/>
    </xf>
    <xf numFmtId="15" fontId="3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/>
    <xf numFmtId="1" fontId="5" fillId="0" borderId="0" xfId="0" applyNumberFormat="1" applyFont="1" applyBorder="1" applyAlignment="1">
      <alignment horizontal="center"/>
    </xf>
    <xf numFmtId="0" fontId="8" fillId="0" borderId="0" xfId="0" applyFont="1"/>
    <xf numFmtId="0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0" fontId="7" fillId="0" borderId="0" xfId="0" applyFont="1" applyFill="1" applyAlignment="1">
      <alignment horizontal="center"/>
    </xf>
    <xf numFmtId="0" fontId="0" fillId="4" borderId="0" xfId="0" applyFill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12" fillId="8" borderId="17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/>
    <xf numFmtId="0" fontId="8" fillId="0" borderId="0" xfId="0" applyFont="1" applyFill="1" applyBorder="1"/>
    <xf numFmtId="0" fontId="8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8" fillId="8" borderId="0" xfId="0" applyFont="1" applyFill="1" applyBorder="1"/>
    <xf numFmtId="0" fontId="12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164" fontId="0" fillId="6" borderId="16" xfId="0" applyNumberFormat="1" applyFont="1" applyFill="1" applyBorder="1" applyAlignment="1">
      <alignment horizontal="center"/>
    </xf>
    <xf numFmtId="1" fontId="0" fillId="6" borderId="16" xfId="0" applyNumberFormat="1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7" fillId="0" borderId="0" xfId="0" applyFont="1" applyFill="1" applyAlignment="1">
      <alignment horizontal="center"/>
    </xf>
    <xf numFmtId="1" fontId="0" fillId="6" borderId="23" xfId="0" applyNumberFormat="1" applyFont="1" applyFill="1" applyBorder="1" applyAlignment="1">
      <alignment horizontal="center"/>
    </xf>
    <xf numFmtId="164" fontId="0" fillId="6" borderId="24" xfId="0" applyNumberFormat="1" applyFont="1" applyFill="1" applyBorder="1" applyAlignment="1">
      <alignment horizontal="center"/>
    </xf>
    <xf numFmtId="1" fontId="0" fillId="6" borderId="24" xfId="0" applyNumberFormat="1" applyFont="1" applyFill="1" applyBorder="1" applyAlignment="1">
      <alignment horizontal="center"/>
    </xf>
    <xf numFmtId="1" fontId="0" fillId="6" borderId="25" xfId="0" applyNumberFormat="1" applyFont="1" applyFill="1" applyBorder="1" applyAlignment="1">
      <alignment horizontal="center"/>
    </xf>
    <xf numFmtId="15" fontId="0" fillId="6" borderId="26" xfId="0" applyNumberFormat="1" applyFont="1" applyFill="1" applyBorder="1" applyAlignment="1">
      <alignment horizontal="center"/>
    </xf>
    <xf numFmtId="15" fontId="0" fillId="6" borderId="15" xfId="0" applyNumberFormat="1" applyFont="1" applyFill="1" applyBorder="1" applyAlignment="1">
      <alignment horizontal="center"/>
    </xf>
    <xf numFmtId="15" fontId="0" fillId="6" borderId="28" xfId="0" applyNumberFormat="1" applyFont="1" applyFill="1" applyBorder="1" applyAlignment="1">
      <alignment horizontal="center"/>
    </xf>
    <xf numFmtId="0" fontId="12" fillId="0" borderId="27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16" fontId="0" fillId="0" borderId="0" xfId="0" applyNumberFormat="1" applyProtection="1">
      <protection locked="0"/>
    </xf>
    <xf numFmtId="164" fontId="0" fillId="6" borderId="30" xfId="0" applyNumberFormat="1" applyFont="1" applyFill="1" applyBorder="1" applyAlignment="1">
      <alignment horizontal="center"/>
    </xf>
    <xf numFmtId="1" fontId="0" fillId="6" borderId="30" xfId="0" applyNumberFormat="1" applyFont="1" applyFill="1" applyBorder="1" applyAlignment="1">
      <alignment horizontal="center"/>
    </xf>
    <xf numFmtId="1" fontId="0" fillId="6" borderId="29" xfId="0" applyNumberFormat="1" applyFont="1" applyFill="1" applyBorder="1" applyAlignment="1">
      <alignment horizontal="center"/>
    </xf>
    <xf numFmtId="0" fontId="12" fillId="8" borderId="14" xfId="0" applyFont="1" applyFill="1" applyBorder="1" applyAlignment="1">
      <alignment horizontal="center"/>
    </xf>
    <xf numFmtId="0" fontId="12" fillId="8" borderId="31" xfId="0" applyFont="1" applyFill="1" applyBorder="1" applyAlignment="1">
      <alignment horizontal="center"/>
    </xf>
    <xf numFmtId="0" fontId="12" fillId="8" borderId="32" xfId="0" applyFont="1" applyFill="1" applyBorder="1" applyAlignment="1">
      <alignment horizontal="center"/>
    </xf>
    <xf numFmtId="0" fontId="12" fillId="8" borderId="33" xfId="0" applyFont="1" applyFill="1" applyBorder="1" applyAlignment="1">
      <alignment horizontal="center"/>
    </xf>
    <xf numFmtId="15" fontId="0" fillId="6" borderId="34" xfId="0" applyNumberFormat="1" applyFont="1" applyFill="1" applyBorder="1" applyAlignment="1">
      <alignment horizontal="center"/>
    </xf>
    <xf numFmtId="15" fontId="0" fillId="6" borderId="35" xfId="0" applyNumberFormat="1" applyFont="1" applyFill="1" applyBorder="1" applyAlignment="1">
      <alignment horizontal="center"/>
    </xf>
    <xf numFmtId="0" fontId="18" fillId="8" borderId="0" xfId="0" applyFont="1" applyFill="1" applyBorder="1"/>
    <xf numFmtId="166" fontId="0" fillId="6" borderId="27" xfId="0" applyNumberFormat="1" applyFont="1" applyFill="1" applyBorder="1" applyAlignment="1">
      <alignment horizontal="center"/>
    </xf>
    <xf numFmtId="166" fontId="0" fillId="6" borderId="36" xfId="0" applyNumberFormat="1" applyFont="1" applyFill="1" applyBorder="1" applyAlignment="1">
      <alignment horizontal="center"/>
    </xf>
    <xf numFmtId="166" fontId="0" fillId="6" borderId="21" xfId="0" applyNumberFormat="1" applyFont="1" applyFill="1" applyBorder="1" applyAlignment="1">
      <alignment horizontal="center"/>
    </xf>
    <xf numFmtId="0" fontId="18" fillId="8" borderId="0" xfId="0" applyFont="1" applyFill="1"/>
    <xf numFmtId="0" fontId="19" fillId="8" borderId="0" xfId="0" applyFont="1" applyFill="1" applyBorder="1"/>
    <xf numFmtId="0" fontId="19" fillId="8" borderId="0" xfId="0" applyFont="1" applyFill="1"/>
    <xf numFmtId="0" fontId="9" fillId="8" borderId="0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center"/>
    </xf>
    <xf numFmtId="0" fontId="21" fillId="8" borderId="0" xfId="0" applyFont="1" applyFill="1" applyBorder="1"/>
    <xf numFmtId="167" fontId="22" fillId="8" borderId="0" xfId="0" applyNumberFormat="1" applyFont="1" applyFill="1" applyBorder="1" applyAlignment="1">
      <alignment horizontal="center"/>
    </xf>
    <xf numFmtId="0" fontId="21" fillId="8" borderId="0" xfId="0" applyFont="1" applyFill="1"/>
    <xf numFmtId="2" fontId="21" fillId="8" borderId="0" xfId="0" applyNumberFormat="1" applyFont="1" applyFill="1" applyBorder="1"/>
    <xf numFmtId="2" fontId="22" fillId="8" borderId="0" xfId="0" applyNumberFormat="1" applyFont="1" applyFill="1" applyBorder="1" applyAlignment="1">
      <alignment horizontal="center"/>
    </xf>
    <xf numFmtId="2" fontId="19" fillId="8" borderId="0" xfId="0" applyNumberFormat="1" applyFont="1" applyFill="1" applyBorder="1"/>
    <xf numFmtId="2" fontId="20" fillId="8" borderId="0" xfId="0" applyNumberFormat="1" applyFont="1" applyFill="1" applyBorder="1" applyAlignment="1">
      <alignment horizontal="center"/>
    </xf>
    <xf numFmtId="2" fontId="19" fillId="8" borderId="0" xfId="0" applyNumberFormat="1" applyFont="1" applyFill="1" applyBorder="1" applyAlignment="1">
      <alignment horizontal="center"/>
    </xf>
    <xf numFmtId="1" fontId="19" fillId="8" borderId="0" xfId="0" applyNumberFormat="1" applyFont="1" applyFill="1" applyBorder="1" applyAlignment="1">
      <alignment horizontal="center"/>
    </xf>
    <xf numFmtId="1" fontId="19" fillId="8" borderId="0" xfId="0" applyNumberFormat="1" applyFont="1" applyFill="1" applyBorder="1"/>
    <xf numFmtId="165" fontId="19" fillId="8" borderId="0" xfId="0" applyNumberFormat="1" applyFont="1" applyFill="1" applyBorder="1" applyAlignment="1">
      <alignment horizontal="center"/>
    </xf>
    <xf numFmtId="17" fontId="21" fillId="8" borderId="0" xfId="0" applyNumberFormat="1" applyFont="1" applyFill="1" applyBorder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center"/>
    </xf>
    <xf numFmtId="14" fontId="19" fillId="8" borderId="0" xfId="0" applyNumberFormat="1" applyFont="1" applyFill="1" applyBorder="1"/>
    <xf numFmtId="14" fontId="19" fillId="8" borderId="0" xfId="0" applyNumberFormat="1" applyFont="1" applyFill="1" applyBorder="1" applyAlignment="1">
      <alignment horizontal="center"/>
    </xf>
    <xf numFmtId="164" fontId="19" fillId="8" borderId="0" xfId="0" applyNumberFormat="1" applyFont="1" applyFill="1" applyBorder="1" applyAlignment="1">
      <alignment horizontal="center"/>
    </xf>
    <xf numFmtId="0" fontId="19" fillId="8" borderId="0" xfId="0" applyNumberFormat="1" applyFont="1" applyFill="1" applyBorder="1"/>
    <xf numFmtId="16" fontId="19" fillId="8" borderId="0" xfId="0" applyNumberFormat="1" applyFont="1" applyFill="1" applyBorder="1"/>
    <xf numFmtId="0" fontId="21" fillId="8" borderId="0" xfId="0" applyFont="1" applyFill="1" applyBorder="1" applyAlignment="1">
      <alignment horizontal="left"/>
    </xf>
    <xf numFmtId="0" fontId="21" fillId="8" borderId="0" xfId="0" applyNumberFormat="1" applyFont="1" applyFill="1" applyBorder="1" applyAlignment="1">
      <alignment horizontal="left"/>
    </xf>
    <xf numFmtId="15" fontId="21" fillId="8" borderId="0" xfId="0" applyNumberFormat="1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23" fillId="0" borderId="0" xfId="0" applyFont="1" applyFill="1" applyAlignment="1">
      <alignment horizontal="center"/>
    </xf>
    <xf numFmtId="0" fontId="0" fillId="5" borderId="0" xfId="0" applyFont="1" applyFill="1" applyBorder="1"/>
    <xf numFmtId="0" fontId="24" fillId="7" borderId="0" xfId="0" applyFont="1" applyFill="1" applyBorder="1" applyAlignment="1">
      <alignment horizontal="left"/>
    </xf>
    <xf numFmtId="0" fontId="26" fillId="7" borderId="0" xfId="0" applyFont="1" applyFill="1" applyBorder="1"/>
    <xf numFmtId="0" fontId="25" fillId="7" borderId="0" xfId="0" applyFont="1" applyFill="1" applyBorder="1"/>
    <xf numFmtId="0" fontId="25" fillId="7" borderId="0" xfId="0" applyNumberFormat="1" applyFont="1" applyFill="1" applyBorder="1" applyAlignment="1">
      <alignment horizontal="center"/>
    </xf>
    <xf numFmtId="0" fontId="26" fillId="7" borderId="0" xfId="0" applyNumberFormat="1" applyFont="1" applyFill="1" applyBorder="1" applyAlignment="1">
      <alignment horizontal="center"/>
    </xf>
    <xf numFmtId="15" fontId="25" fillId="7" borderId="0" xfId="0" applyNumberFormat="1" applyFont="1" applyFill="1" applyBorder="1" applyAlignment="1">
      <alignment horizontal="center"/>
    </xf>
    <xf numFmtId="0" fontId="25" fillId="7" borderId="0" xfId="0" applyFont="1" applyFill="1" applyBorder="1" applyAlignment="1">
      <alignment horizontal="center"/>
    </xf>
    <xf numFmtId="2" fontId="25" fillId="7" borderId="38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9" fillId="7" borderId="0" xfId="0" applyNumberFormat="1" applyFont="1" applyFill="1" applyBorder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164" fontId="4" fillId="3" borderId="0" xfId="1" applyNumberFormat="1" applyFont="1" applyFill="1" applyBorder="1" applyAlignment="1">
      <alignment horizontal="center"/>
    </xf>
    <xf numFmtId="2" fontId="5" fillId="0" borderId="0" xfId="1" applyNumberFormat="1" applyFont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164" fontId="0" fillId="0" borderId="0" xfId="0" applyNumberFormat="1"/>
    <xf numFmtId="165" fontId="4" fillId="3" borderId="0" xfId="1" applyNumberFormat="1" applyFont="1" applyFill="1" applyBorder="1" applyAlignment="1">
      <alignment horizontal="center"/>
    </xf>
    <xf numFmtId="14" fontId="25" fillId="7" borderId="0" xfId="0" applyNumberFormat="1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25" fillId="7" borderId="0" xfId="0" applyFont="1" applyFill="1"/>
    <xf numFmtId="0" fontId="0" fillId="7" borderId="0" xfId="0" applyFill="1"/>
    <xf numFmtId="0" fontId="0" fillId="7" borderId="0" xfId="0" applyFont="1" applyFill="1"/>
    <xf numFmtId="0" fontId="27" fillId="7" borderId="37" xfId="0" applyFont="1" applyFill="1" applyBorder="1" applyAlignment="1">
      <alignment horizontal="center" vertical="center"/>
    </xf>
    <xf numFmtId="0" fontId="27" fillId="7" borderId="39" xfId="0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horizontal="center" vertical="center"/>
    </xf>
    <xf numFmtId="2" fontId="25" fillId="7" borderId="0" xfId="0" applyNumberFormat="1" applyFont="1" applyFill="1" applyBorder="1" applyAlignment="1">
      <alignment horizontal="center"/>
    </xf>
    <xf numFmtId="0" fontId="25" fillId="7" borderId="0" xfId="0" applyFont="1" applyFill="1" applyBorder="1" applyAlignment="1">
      <alignment wrapText="1"/>
    </xf>
    <xf numFmtId="0" fontId="25" fillId="7" borderId="0" xfId="0" applyNumberFormat="1" applyFont="1" applyFill="1" applyBorder="1" applyAlignment="1">
      <alignment horizontal="center" wrapText="1"/>
    </xf>
    <xf numFmtId="0" fontId="34" fillId="0" borderId="0" xfId="0" applyFont="1" applyAlignment="1">
      <alignment vertical="center"/>
    </xf>
    <xf numFmtId="0" fontId="35" fillId="2" borderId="41" xfId="0" applyFont="1" applyFill="1" applyBorder="1" applyAlignment="1">
      <alignment horizontal="center" vertical="center"/>
    </xf>
    <xf numFmtId="0" fontId="35" fillId="2" borderId="41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/>
    </xf>
    <xf numFmtId="15" fontId="32" fillId="0" borderId="16" xfId="0" applyNumberFormat="1" applyFont="1" applyFill="1" applyBorder="1" applyAlignment="1">
      <alignment horizontal="center"/>
    </xf>
    <xf numFmtId="14" fontId="32" fillId="0" borderId="16" xfId="0" applyNumberFormat="1" applyFont="1" applyFill="1" applyBorder="1" applyAlignment="1">
      <alignment horizontal="center"/>
    </xf>
    <xf numFmtId="164" fontId="32" fillId="0" borderId="16" xfId="1" applyNumberFormat="1" applyFont="1" applyFill="1" applyBorder="1" applyAlignment="1">
      <alignment horizontal="center"/>
    </xf>
    <xf numFmtId="0" fontId="32" fillId="0" borderId="16" xfId="1" applyFont="1" applyFill="1" applyBorder="1" applyAlignment="1">
      <alignment horizontal="center"/>
    </xf>
    <xf numFmtId="14" fontId="33" fillId="0" borderId="16" xfId="0" applyNumberFormat="1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/>
    </xf>
    <xf numFmtId="0" fontId="32" fillId="0" borderId="30" xfId="0" applyFont="1" applyFill="1" applyBorder="1" applyAlignment="1">
      <alignment horizontal="center"/>
    </xf>
    <xf numFmtId="14" fontId="32" fillId="0" borderId="30" xfId="0" applyNumberFormat="1" applyFont="1" applyFill="1" applyBorder="1" applyAlignment="1">
      <alignment horizontal="center"/>
    </xf>
    <xf numFmtId="15" fontId="32" fillId="0" borderId="30" xfId="0" applyNumberFormat="1" applyFont="1" applyFill="1" applyBorder="1" applyAlignment="1">
      <alignment horizontal="center"/>
    </xf>
    <xf numFmtId="164" fontId="32" fillId="0" borderId="30" xfId="1" applyNumberFormat="1" applyFont="1" applyFill="1" applyBorder="1" applyAlignment="1">
      <alignment horizontal="center"/>
    </xf>
    <xf numFmtId="0" fontId="32" fillId="0" borderId="30" xfId="1" applyFont="1" applyFill="1" applyBorder="1" applyAlignment="1">
      <alignment horizontal="center"/>
    </xf>
    <xf numFmtId="0" fontId="32" fillId="0" borderId="29" xfId="1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15" fontId="32" fillId="0" borderId="24" xfId="0" applyNumberFormat="1" applyFont="1" applyFill="1" applyBorder="1" applyAlignment="1">
      <alignment horizontal="center"/>
    </xf>
    <xf numFmtId="0" fontId="32" fillId="0" borderId="43" xfId="0" applyFont="1" applyFill="1" applyBorder="1" applyAlignment="1">
      <alignment horizontal="center"/>
    </xf>
    <xf numFmtId="0" fontId="32" fillId="0" borderId="44" xfId="0" applyFont="1" applyFill="1" applyBorder="1" applyAlignment="1">
      <alignment horizontal="center"/>
    </xf>
    <xf numFmtId="0" fontId="32" fillId="9" borderId="28" xfId="0" applyFont="1" applyFill="1" applyBorder="1" applyAlignment="1">
      <alignment horizontal="center"/>
    </xf>
    <xf numFmtId="0" fontId="32" fillId="9" borderId="34" xfId="0" applyFont="1" applyFill="1" applyBorder="1" applyAlignment="1">
      <alignment horizontal="center"/>
    </xf>
    <xf numFmtId="0" fontId="32" fillId="9" borderId="35" xfId="0" applyFont="1" applyFill="1" applyBorder="1" applyAlignment="1">
      <alignment horizontal="center"/>
    </xf>
    <xf numFmtId="0" fontId="33" fillId="0" borderId="30" xfId="0" applyFont="1" applyFill="1" applyBorder="1" applyAlignment="1">
      <alignment horizontal="center"/>
    </xf>
    <xf numFmtId="0" fontId="33" fillId="0" borderId="23" xfId="0" applyFont="1" applyFill="1" applyBorder="1" applyAlignment="1">
      <alignment horizontal="center"/>
    </xf>
    <xf numFmtId="0" fontId="33" fillId="0" borderId="44" xfId="0" applyFont="1" applyFill="1" applyBorder="1" applyAlignment="1">
      <alignment horizontal="center"/>
    </xf>
    <xf numFmtId="0" fontId="33" fillId="0" borderId="45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6" fillId="2" borderId="0" xfId="0" applyFont="1" applyFill="1" applyBorder="1" applyAlignment="1" applyProtection="1">
      <alignment horizontal="center"/>
      <protection locked="0"/>
    </xf>
    <xf numFmtId="0" fontId="15" fillId="7" borderId="0" xfId="0" applyFont="1" applyFill="1" applyBorder="1" applyAlignment="1">
      <alignment horizontal="center"/>
    </xf>
    <xf numFmtId="0" fontId="27" fillId="7" borderId="40" xfId="0" applyFont="1" applyFill="1" applyBorder="1" applyAlignment="1">
      <alignment horizontal="center" vertical="center" wrapText="1"/>
    </xf>
    <xf numFmtId="0" fontId="32" fillId="0" borderId="47" xfId="1" applyFont="1" applyFill="1" applyBorder="1" applyAlignment="1">
      <alignment horizontal="center"/>
    </xf>
    <xf numFmtId="0" fontId="32" fillId="0" borderId="48" xfId="1" applyFont="1" applyFill="1" applyBorder="1" applyAlignment="1">
      <alignment horizontal="center"/>
    </xf>
    <xf numFmtId="0" fontId="33" fillId="0" borderId="48" xfId="0" applyFont="1" applyFill="1" applyBorder="1" applyAlignment="1">
      <alignment horizontal="center"/>
    </xf>
    <xf numFmtId="0" fontId="33" fillId="0" borderId="49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/>
    </xf>
    <xf numFmtId="2" fontId="28" fillId="7" borderId="0" xfId="0" applyNumberFormat="1" applyFont="1" applyFill="1" applyBorder="1" applyAlignment="1">
      <alignment horizontal="center"/>
    </xf>
    <xf numFmtId="0" fontId="0" fillId="5" borderId="0" xfId="0" applyFill="1" applyBorder="1"/>
    <xf numFmtId="0" fontId="24" fillId="7" borderId="0" xfId="0" applyFont="1" applyFill="1" applyBorder="1" applyAlignment="1">
      <alignment horizontal="center"/>
    </xf>
    <xf numFmtId="15" fontId="32" fillId="0" borderId="47" xfId="0" applyNumberFormat="1" applyFont="1" applyFill="1" applyBorder="1" applyAlignment="1">
      <alignment horizontal="center"/>
    </xf>
    <xf numFmtId="15" fontId="32" fillId="0" borderId="48" xfId="0" applyNumberFormat="1" applyFont="1" applyFill="1" applyBorder="1" applyAlignment="1">
      <alignment horizontal="center"/>
    </xf>
    <xf numFmtId="15" fontId="32" fillId="0" borderId="49" xfId="0" applyNumberFormat="1" applyFont="1" applyFill="1" applyBorder="1" applyAlignment="1">
      <alignment horizontal="center"/>
    </xf>
    <xf numFmtId="164" fontId="32" fillId="0" borderId="44" xfId="1" applyNumberFormat="1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164" fontId="32" fillId="0" borderId="36" xfId="1" applyNumberFormat="1" applyFont="1" applyFill="1" applyBorder="1" applyAlignment="1">
      <alignment horizontal="center"/>
    </xf>
    <xf numFmtId="164" fontId="32" fillId="0" borderId="52" xfId="1" applyNumberFormat="1" applyFont="1" applyFill="1" applyBorder="1" applyAlignment="1">
      <alignment horizontal="center"/>
    </xf>
    <xf numFmtId="165" fontId="32" fillId="0" borderId="52" xfId="1" applyNumberFormat="1" applyFont="1" applyFill="1" applyBorder="1" applyAlignment="1">
      <alignment horizontal="center"/>
    </xf>
    <xf numFmtId="165" fontId="32" fillId="0" borderId="53" xfId="1" applyNumberFormat="1" applyFont="1" applyFill="1" applyBorder="1" applyAlignment="1">
      <alignment horizontal="center"/>
    </xf>
    <xf numFmtId="0" fontId="35" fillId="2" borderId="54" xfId="0" applyFont="1" applyFill="1" applyBorder="1" applyAlignment="1">
      <alignment horizontal="center"/>
    </xf>
    <xf numFmtId="164" fontId="32" fillId="0" borderId="43" xfId="1" applyNumberFormat="1" applyFont="1" applyFill="1" applyBorder="1" applyAlignment="1">
      <alignment horizontal="center"/>
    </xf>
    <xf numFmtId="0" fontId="35" fillId="2" borderId="55" xfId="0" applyFont="1" applyFill="1" applyBorder="1" applyAlignment="1">
      <alignment horizontal="center"/>
    </xf>
    <xf numFmtId="0" fontId="33" fillId="0" borderId="47" xfId="0" applyFont="1" applyFill="1" applyBorder="1" applyAlignment="1">
      <alignment horizontal="center"/>
    </xf>
    <xf numFmtId="0" fontId="32" fillId="0" borderId="43" xfId="1" applyFont="1" applyFill="1" applyBorder="1" applyAlignment="1">
      <alignment horizontal="center"/>
    </xf>
    <xf numFmtId="0" fontId="32" fillId="0" borderId="44" xfId="1" applyFont="1" applyFill="1" applyBorder="1" applyAlignment="1">
      <alignment horizontal="center"/>
    </xf>
    <xf numFmtId="0" fontId="35" fillId="10" borderId="20" xfId="0" applyFont="1" applyFill="1" applyBorder="1" applyAlignment="1">
      <alignment horizontal="center"/>
    </xf>
    <xf numFmtId="1" fontId="32" fillId="0" borderId="50" xfId="1" applyNumberFormat="1" applyFont="1" applyFill="1" applyBorder="1" applyAlignment="1">
      <alignment horizontal="center"/>
    </xf>
    <xf numFmtId="2" fontId="32" fillId="11" borderId="51" xfId="1" applyNumberFormat="1" applyFont="1" applyFill="1" applyBorder="1" applyAlignment="1">
      <alignment horizontal="center"/>
    </xf>
    <xf numFmtId="0" fontId="0" fillId="5" borderId="0" xfId="0" applyFont="1" applyFill="1"/>
    <xf numFmtId="0" fontId="25" fillId="7" borderId="57" xfId="0" applyFont="1" applyFill="1" applyBorder="1" applyAlignment="1">
      <alignment horizontal="center"/>
    </xf>
    <xf numFmtId="0" fontId="25" fillId="7" borderId="58" xfId="0" applyFont="1" applyFill="1" applyBorder="1" applyAlignment="1">
      <alignment horizontal="center"/>
    </xf>
    <xf numFmtId="1" fontId="25" fillId="7" borderId="0" xfId="0" applyNumberFormat="1" applyFont="1" applyFill="1" applyBorder="1" applyAlignment="1">
      <alignment horizontal="center"/>
    </xf>
    <xf numFmtId="1" fontId="25" fillId="7" borderId="59" xfId="0" applyNumberFormat="1" applyFont="1" applyFill="1" applyBorder="1" applyAlignment="1">
      <alignment horizontal="center"/>
    </xf>
    <xf numFmtId="2" fontId="28" fillId="7" borderId="56" xfId="0" applyNumberFormat="1" applyFont="1" applyFill="1" applyBorder="1" applyAlignment="1">
      <alignment horizontal="center"/>
    </xf>
    <xf numFmtId="0" fontId="0" fillId="0" borderId="0" xfId="0" applyFont="1" applyFill="1" applyBorder="1"/>
    <xf numFmtId="164" fontId="32" fillId="0" borderId="27" xfId="1" applyNumberFormat="1" applyFont="1" applyFill="1" applyBorder="1" applyAlignment="1">
      <alignment horizontal="center"/>
    </xf>
    <xf numFmtId="164" fontId="33" fillId="0" borderId="52" xfId="0" applyNumberFormat="1" applyFont="1" applyFill="1" applyBorder="1" applyAlignment="1">
      <alignment horizontal="center"/>
    </xf>
    <xf numFmtId="164" fontId="33" fillId="0" borderId="53" xfId="0" applyNumberFormat="1" applyFont="1" applyFill="1" applyBorder="1" applyAlignment="1">
      <alignment horizontal="center"/>
    </xf>
    <xf numFmtId="1" fontId="32" fillId="0" borderId="16" xfId="1" applyNumberFormat="1" applyFont="1" applyFill="1" applyBorder="1" applyAlignment="1">
      <alignment horizontal="center"/>
    </xf>
    <xf numFmtId="1" fontId="32" fillId="0" borderId="24" xfId="1" applyNumberFormat="1" applyFont="1" applyFill="1" applyBorder="1" applyAlignment="1">
      <alignment horizontal="center"/>
    </xf>
    <xf numFmtId="0" fontId="24" fillId="7" borderId="0" xfId="0" applyFont="1" applyFill="1" applyBorder="1" applyAlignment="1">
      <alignment horizontal="left"/>
    </xf>
    <xf numFmtId="0" fontId="15" fillId="7" borderId="0" xfId="0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/>
    </xf>
    <xf numFmtId="0" fontId="35" fillId="2" borderId="18" xfId="0" applyFont="1" applyFill="1" applyBorder="1" applyAlignment="1">
      <alignment horizontal="center"/>
    </xf>
    <xf numFmtId="0" fontId="35" fillId="2" borderId="5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12" xfId="0" applyFont="1" applyFill="1" applyBorder="1" applyAlignment="1">
      <alignment horizontal="center"/>
    </xf>
    <xf numFmtId="0" fontId="35" fillId="2" borderId="19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10" borderId="14" xfId="0" applyFont="1" applyFill="1" applyBorder="1" applyAlignment="1">
      <alignment horizontal="center" vertical="center"/>
    </xf>
    <xf numFmtId="0" fontId="35" fillId="10" borderId="46" xfId="0" applyFont="1" applyFill="1" applyBorder="1" applyAlignment="1">
      <alignment horizontal="center" vertical="center"/>
    </xf>
    <xf numFmtId="0" fontId="35" fillId="2" borderId="42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16" fontId="35" fillId="2" borderId="0" xfId="0" applyNumberFormat="1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21" fillId="8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38" fillId="5" borderId="0" xfId="0" applyFont="1" applyFill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wrapText="1"/>
    </xf>
    <xf numFmtId="0" fontId="8" fillId="5" borderId="0" xfId="0" applyFont="1" applyFill="1" applyAlignment="1">
      <alignment horizontal="center" wrapText="1"/>
    </xf>
    <xf numFmtId="0" fontId="11" fillId="5" borderId="0" xfId="0" applyFont="1" applyFill="1" applyAlignment="1">
      <alignment horizontal="center" wrapText="1"/>
    </xf>
    <xf numFmtId="0" fontId="43" fillId="12" borderId="0" xfId="0" applyFont="1" applyFill="1" applyAlignment="1">
      <alignment horizontal="center" wrapText="1"/>
    </xf>
    <xf numFmtId="0" fontId="11" fillId="12" borderId="0" xfId="0" applyFont="1" applyFill="1" applyAlignment="1">
      <alignment horizontal="center" wrapText="1"/>
    </xf>
    <xf numFmtId="0" fontId="44" fillId="12" borderId="0" xfId="0" applyFont="1" applyFill="1"/>
    <xf numFmtId="0" fontId="8" fillId="12" borderId="0" xfId="0" applyFont="1" applyFill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42" fillId="12" borderId="0" xfId="0" applyFont="1" applyFill="1"/>
    <xf numFmtId="0" fontId="11" fillId="12" borderId="0" xfId="0" applyFont="1" applyFill="1"/>
  </cellXfs>
  <cellStyles count="3">
    <cellStyle name="Normal 2" xfId="1" xr:uid="{00000000-0005-0000-0000-000001000000}"/>
    <cellStyle name="Normální" xfId="0" builtinId="0"/>
    <cellStyle name="Percent 2" xfId="2" xr:uid="{00000000-0005-0000-0000-000002000000}"/>
  </cellStyles>
  <dxfs count="1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0" tint="-4.9989318521683403E-2"/>
      </font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outline="0">
        <right style="thin">
          <color theme="0"/>
        </right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166" formatCode="m:ss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5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5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7C80"/>
      <color rgb="FFE6B8B7"/>
      <color rgb="FFDE2E47"/>
      <color rgb="FFD9D9D9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TEST</a:t>
            </a:r>
            <a:r>
              <a:rPr lang="cs-CZ" baseline="0"/>
              <a:t> ÚČINNOSTI ZÁBĚRU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940137640713664"/>
          <c:y val="0.15893532680807693"/>
          <c:w val="0.74651412512823789"/>
          <c:h val="0.640425897080345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'TEST ÚČINNOSTI ZÁBĚRU'!$B$11</c:f>
              <c:strCache>
                <c:ptCount val="1"/>
                <c:pt idx="0">
                  <c:v>Čas</c:v>
                </c:pt>
              </c:strCache>
            </c:strRef>
          </c:tx>
          <c:spPr>
            <a:ln w="19050"/>
          </c:spPr>
          <c:xVal>
            <c:numRef>
              <c:f>'TEST ÚČINNOSTI ZÁBĚRU'!$A$12:$A$17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'TEST ÚČINNOSTI ZÁBĚRU'!$B$12:$B$17</c:f>
              <c:numCache>
                <c:formatCode>0.00</c:formatCode>
                <c:ptCount val="6"/>
                <c:pt idx="0">
                  <c:v>25.67</c:v>
                </c:pt>
                <c:pt idx="1">
                  <c:v>24.32</c:v>
                </c:pt>
                <c:pt idx="2">
                  <c:v>23.98</c:v>
                </c:pt>
                <c:pt idx="3">
                  <c:v>23.12</c:v>
                </c:pt>
                <c:pt idx="4">
                  <c:v>22.23</c:v>
                </c:pt>
                <c:pt idx="5">
                  <c:v>21.16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92-4AF4-9607-9CB74DB6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28160"/>
        <c:axId val="132430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'TEST ÚČINNOSTI ZÁBĚRU'!$D$11</c15:sqref>
                        </c15:formulaRef>
                      </c:ext>
                    </c:extLst>
                    <c:strCache>
                      <c:ptCount val="1"/>
                      <c:pt idx="0">
                        <c:v>IÚZ</c:v>
                      </c:pt>
                    </c:strCache>
                  </c:strRef>
                </c:tx>
                <c:spPr>
                  <a:ln w="19050"/>
                </c:spPr>
                <c:xVal>
                  <c:numRef>
                    <c:extLst>
                      <c:ext uri="{02D57815-91ED-43cb-92C2-25804820EDAC}">
                        <c15:formulaRef>
                          <c15:sqref>'TEST ÚČINNOSTI ZÁBĚRU'!$A$12:$A$17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'TEST ÚČINNOSTI ZÁBĚRU'!$D$12:$D$17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4.8694974678613159</c:v>
                      </c:pt>
                      <c:pt idx="1">
                        <c:v>4.8950501253132828</c:v>
                      </c:pt>
                      <c:pt idx="2">
                        <c:v>4.7387974827507779</c:v>
                      </c:pt>
                      <c:pt idx="3">
                        <c:v>4.9150676313306079</c:v>
                      </c:pt>
                      <c:pt idx="4">
                        <c:v>4.889592990279489</c:v>
                      </c:pt>
                      <c:pt idx="5">
                        <c:v>4.9228103339634535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B692-4AF4-9607-9CB74DB67F2E}"/>
                  </c:ext>
                </c:extLst>
              </c15:ser>
            </c15:filteredScatterSeries>
          </c:ext>
        </c:extLst>
      </c:scatterChart>
      <c:valAx>
        <c:axId val="132428160"/>
        <c:scaling>
          <c:orientation val="minMax"/>
          <c:max val="6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cs-CZ" sz="1200"/>
                  <a:t>Úseky</a:t>
                </a:r>
                <a:endParaRPr lang="en-US" sz="12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2430080"/>
        <c:crosses val="autoZero"/>
        <c:crossBetween val="midCat"/>
      </c:valAx>
      <c:valAx>
        <c:axId val="132430080"/>
        <c:scaling>
          <c:orientation val="minMax"/>
          <c:max val="36"/>
          <c:min val="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  <a:effectLst>
              <a:glow rad="127000">
                <a:schemeClr val="accent1">
                  <a:alpha val="0"/>
                </a:schemeClr>
              </a:glow>
            </a:effectLst>
          </c:spPr>
        </c:majorGridlines>
        <c:title>
          <c:tx>
            <c:rich>
              <a:bodyPr/>
              <a:lstStyle/>
              <a:p>
                <a:pPr>
                  <a:defRPr sz="1200" baseline="0"/>
                </a:pPr>
                <a:r>
                  <a:rPr lang="cs-CZ" sz="1200" baseline="0"/>
                  <a:t>Čas (s); </a:t>
                </a:r>
                <a:r>
                  <a:rPr lang="cs-CZ" sz="1200" baseline="0">
                    <a:solidFill>
                      <a:schemeClr val="accent1"/>
                    </a:solidFill>
                  </a:rPr>
                  <a:t>IÚZ</a:t>
                </a:r>
              </a:p>
            </c:rich>
          </c:tx>
          <c:layout>
            <c:manualLayout>
              <c:xMode val="edge"/>
              <c:yMode val="edge"/>
              <c:x val="2.8132548353217306E-2"/>
              <c:y val="0.3533588124245037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/>
        </c:spPr>
        <c:txPr>
          <a:bodyPr rot="0"/>
          <a:lstStyle/>
          <a:p>
            <a:pPr>
              <a:defRPr sz="1100">
                <a:solidFill>
                  <a:srgbClr val="FF7C80"/>
                </a:solidFill>
              </a:defRPr>
            </a:pPr>
            <a:endParaRPr lang="cs-CZ"/>
          </a:p>
        </c:txPr>
        <c:crossAx val="132428160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0226468380681171"/>
          <c:y val="0.14177685745820126"/>
          <c:w val="5.7234909281326407E-2"/>
          <c:h val="5.44041690129367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3D-4E97-BA6D-D321D7C8ABF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3D-4E97-BA6D-D321D7C8ABF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3D-4E97-BA6D-D321D7C8ABF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83D-4E97-BA6D-D321D7C8ABF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83D-4E97-BA6D-D321D7C8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08128"/>
        <c:axId val="163414400"/>
      </c:lineChart>
      <c:catAx>
        <c:axId val="163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1440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34144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08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7C2-4E82-902F-ACC1113FBCD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7C2-4E82-902F-ACC1113FBCD4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7C2-4E82-902F-ACC1113FBCD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7C2-4E82-902F-ACC1113FBCD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7C2-4E82-902F-ACC1113F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165248"/>
        <c:axId val="414179712"/>
      </c:lineChart>
      <c:catAx>
        <c:axId val="4141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4179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41797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41652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6CE-46E9-BFAF-669E66C1102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6CE-46E9-BFAF-669E66C1102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6CE-46E9-BFAF-669E66C1102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6CE-46E9-BFAF-669E66C1102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6CE-46E9-BFAF-669E66C1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248960"/>
        <c:axId val="414250880"/>
      </c:lineChart>
      <c:catAx>
        <c:axId val="41424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42508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42508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4248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4A-4192-9DE1-A01477CCD7D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4A-4192-9DE1-A01477CCD7D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4A-4192-9DE1-A01477CCD7D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4A-4192-9DE1-A01477CCD7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4A-4192-9DE1-A01477CC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365184"/>
        <c:axId val="414367104"/>
      </c:lineChart>
      <c:catAx>
        <c:axId val="41436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3671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43671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365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229-4389-A917-25F57F683B7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229-4389-A917-25F57F683B7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229-4389-A917-25F57F683B7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229-4389-A917-25F57F683B7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229-4389-A917-25F57F68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927488"/>
        <c:axId val="414950528"/>
      </c:lineChart>
      <c:catAx>
        <c:axId val="4149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95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49505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9274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88-4530-AB24-C46B65D3105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D88-4530-AB24-C46B65D3105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D88-4530-AB24-C46B65D3105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D88-4530-AB24-C46B65D3105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D88-4530-AB24-C46B65D31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052544"/>
        <c:axId val="415054464"/>
      </c:lineChart>
      <c:catAx>
        <c:axId val="4150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0544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0544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052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ED-4447-BFC6-802EC4CFF9B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ED-4447-BFC6-802EC4CFF9B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ED-4447-BFC6-802EC4CFF9B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ED-4447-BFC6-802EC4CFF9B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ED-4447-BFC6-802EC4CF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119616"/>
        <c:axId val="415134080"/>
      </c:lineChart>
      <c:catAx>
        <c:axId val="41511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1340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1340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1196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BE-4609-B831-1878E642E63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BE-4609-B831-1878E642E63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0BE-4609-B831-1878E642E63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0BE-4609-B831-1878E642E63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0BE-4609-B831-1878E642E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571968"/>
        <c:axId val="415573888"/>
      </c:lineChart>
      <c:catAx>
        <c:axId val="4155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5738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55738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5719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03-4E87-8F70-BF6490EB3F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03-4E87-8F70-BF6490EB3FE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803-4E87-8F70-BF6490EB3F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803-4E87-8F70-BF6490EB3F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803-4E87-8F70-BF6490EB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626368"/>
        <c:axId val="415628672"/>
      </c:lineChart>
      <c:catAx>
        <c:axId val="4156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62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562867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6263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88-468E-96E6-C3CCC2F527C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88-468E-96E6-C3CCC2F527C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88-468E-96E6-C3CCC2F527C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88-468E-96E6-C3CCC2F527C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88-468E-96E6-C3CCC2F5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677440"/>
        <c:axId val="415683712"/>
      </c:lineChart>
      <c:catAx>
        <c:axId val="41567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683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6837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6774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26-4274-B863-7601A41BCB0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26-4274-B863-7601A41BCB0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26-4274-B863-7601A41BCB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26-4274-B863-7601A41BCB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26-4274-B863-7601A41BC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30784"/>
        <c:axId val="415832704"/>
      </c:lineChart>
      <c:catAx>
        <c:axId val="4158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5832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5832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58307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3E-4DBB-A398-63BAFF97F9A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3E-4DBB-A398-63BAFF97F9A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3E-4DBB-A398-63BAFF97F9A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3E-4DBB-A398-63BAFF97F9A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3E-4DBB-A398-63BAFF97F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25664"/>
        <c:axId val="163436416"/>
      </c:lineChart>
      <c:catAx>
        <c:axId val="16342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36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4364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4256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B9-4E04-8149-938E50C0CAE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B9-4E04-8149-938E50C0CAE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B9-4E04-8149-938E50C0CAE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B9-4E04-8149-938E50C0CAE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B9-4E04-8149-938E50C0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69184"/>
        <c:axId val="415891840"/>
      </c:lineChart>
      <c:catAx>
        <c:axId val="4158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891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5891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869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70-4330-A467-D960E8B9DF0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70-4330-A467-D960E8B9DF0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C70-4330-A467-D960E8B9DF0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C70-4330-A467-D960E8B9DF0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C70-4330-A467-D960E8B9D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952256"/>
        <c:axId val="415958912"/>
      </c:lineChart>
      <c:catAx>
        <c:axId val="41595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958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59589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5952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21-4FAD-823E-A12D51817D7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21-4FAD-823E-A12D51817D7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21-4FAD-823E-A12D51817D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421-4FAD-823E-A12D51817D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421-4FAD-823E-A12D51817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015872"/>
        <c:axId val="416017792"/>
      </c:lineChart>
      <c:catAx>
        <c:axId val="41601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017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017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0158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893-462C-BF6C-4AA63D50B8F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893-462C-BF6C-4AA63D50B8F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893-462C-BF6C-4AA63D50B8F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893-462C-BF6C-4AA63D50B8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893-462C-BF6C-4AA63D50B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75456"/>
        <c:axId val="416277632"/>
      </c:lineChart>
      <c:catAx>
        <c:axId val="41627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27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2776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2754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2A-478B-AB87-34487281F67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2A-478B-AB87-34487281F67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82A-478B-AB87-34487281F67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82A-478B-AB87-34487281F6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82A-478B-AB87-34487281F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613120"/>
        <c:axId val="416615040"/>
      </c:lineChart>
      <c:catAx>
        <c:axId val="4166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150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66150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131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C8-45FA-AF2A-AB393F397A2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C8-45FA-AF2A-AB393F397A2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C8-45FA-AF2A-AB393F397A2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C8-45FA-AF2A-AB393F397A2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C8-45FA-AF2A-AB393F397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655232"/>
        <c:axId val="416665984"/>
      </c:lineChart>
      <c:catAx>
        <c:axId val="4166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65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66659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655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30-4B4B-8FD5-DC370EFCA55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D30-4B4B-8FD5-DC370EFCA55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D30-4B4B-8FD5-DC370EFCA55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D30-4B4B-8FD5-DC370EFCA55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D30-4B4B-8FD5-DC370EFC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731136"/>
        <c:axId val="416733056"/>
      </c:lineChart>
      <c:catAx>
        <c:axId val="4167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7330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73305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731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74A-453A-8FB9-BE2F98939CB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74A-453A-8FB9-BE2F98939CB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74A-453A-8FB9-BE2F98939CB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74A-453A-8FB9-BE2F98939CB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74A-453A-8FB9-BE2F9893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859648"/>
        <c:axId val="416861568"/>
      </c:lineChart>
      <c:catAx>
        <c:axId val="4168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68615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68615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68596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F0-4AE8-A83F-4C5FABEA1DF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F0-4AE8-A83F-4C5FABEA1DF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F0-4AE8-A83F-4C5FABEA1DF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F0-4AE8-A83F-4C5FABEA1DF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F0-4AE8-A83F-4C5FABEA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914432"/>
        <c:axId val="416920704"/>
      </c:lineChart>
      <c:catAx>
        <c:axId val="41691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920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69207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69144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1E3-4549-B95B-7E062F7B4BD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1E3-4549-B95B-7E062F7B4BD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1E3-4549-B95B-7E062F7B4BD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1E3-4549-B95B-7E062F7B4BD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1E3-4549-B95B-7E062F7B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034624"/>
        <c:axId val="417036928"/>
      </c:lineChart>
      <c:catAx>
        <c:axId val="41703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036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0369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0346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F8-442C-B0F4-7194D434954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F8-442C-B0F4-7194D434954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AF8-442C-B0F4-7194D434954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AF8-442C-B0F4-7194D434954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AF8-442C-B0F4-7194D434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26144"/>
        <c:axId val="163528064"/>
      </c:lineChart>
      <c:catAx>
        <c:axId val="1635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528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5280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526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58-4238-994B-85082724915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58-4238-994B-85082724915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958-4238-994B-85082724915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958-4238-994B-8508272491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958-4238-994B-850827249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315072"/>
        <c:axId val="417329536"/>
      </c:lineChart>
      <c:catAx>
        <c:axId val="41731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3295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32953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31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5F8-4F06-9C14-138F0276BB9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5F8-4F06-9C14-138F0276BB9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5F8-4F06-9C14-138F0276BB9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5F8-4F06-9C14-138F0276BB9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5F8-4F06-9C14-138F0276B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378304"/>
        <c:axId val="417380224"/>
      </c:lineChart>
      <c:catAx>
        <c:axId val="41737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3802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3802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3783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3B8-4698-81F1-7B1FC411AFE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3B8-4698-81F1-7B1FC411AFE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3B8-4698-81F1-7B1FC411AFE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3B8-4698-81F1-7B1FC411AFE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3B8-4698-81F1-7B1FC411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453568"/>
        <c:axId val="417455488"/>
      </c:lineChart>
      <c:catAx>
        <c:axId val="41745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4554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7455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4535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4A7-4C91-A32D-E43218AE838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4A7-4C91-A32D-E43218AE838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4A7-4C91-A32D-E43218AE838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4A7-4C91-A32D-E43218AE838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4A7-4C91-A32D-E43218AE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16160"/>
        <c:axId val="417522816"/>
      </c:lineChart>
      <c:catAx>
        <c:axId val="4175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522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5228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5161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1F-41E2-B44C-333892B73C0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1F-41E2-B44C-333892B73C0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1F-41E2-B44C-333892B73C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1F-41E2-B44C-333892B73C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1F-41E2-B44C-333892B7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678080"/>
        <c:axId val="417680000"/>
      </c:lineChart>
      <c:catAx>
        <c:axId val="41767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6800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6800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6780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C18-4B70-8DC8-99C38475EE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C18-4B70-8DC8-99C38475EE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C18-4B70-8DC8-99C38475EE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C18-4B70-8DC8-99C38475EE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C18-4B70-8DC8-99C38475E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20576"/>
        <c:axId val="417730944"/>
      </c:lineChart>
      <c:catAx>
        <c:axId val="4177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73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730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720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EF-42C4-A69E-E945CCB44C2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EF-42C4-A69E-E945CCB44C2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EF-42C4-A69E-E945CCB44C2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EF-42C4-A69E-E945CCB44C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EF-42C4-A69E-E945CCB44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83808"/>
        <c:axId val="417785728"/>
      </c:lineChart>
      <c:catAx>
        <c:axId val="4177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7857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7785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7838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F3-458E-9588-2AD28D5BA35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F3-458E-9588-2AD28D5BA35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F3-458E-9588-2AD28D5BA35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F3-458E-9588-2AD28D5BA35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F3-458E-9588-2AD28D5BA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0496"/>
        <c:axId val="417852800"/>
      </c:lineChart>
      <c:catAx>
        <c:axId val="4178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852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8528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78504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E8-4863-B963-2D789212B8D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E8-4863-B963-2D789212B8D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E8-4863-B963-2D789212B8D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E8-4863-B963-2D789212B8D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E8-4863-B963-2D789212B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17952"/>
        <c:axId val="417932416"/>
      </c:lineChart>
      <c:catAx>
        <c:axId val="4179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93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93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917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02-486A-99A1-DA526F4BCDA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F02-486A-99A1-DA526F4BCDA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F02-486A-99A1-DA526F4BCD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F02-486A-99A1-DA526F4BCD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F02-486A-99A1-DA526F4BC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68896"/>
        <c:axId val="417970816"/>
      </c:lineChart>
      <c:catAx>
        <c:axId val="4179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79708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797081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79688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528-4E45-B040-27AF4F402EE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528-4E45-B040-27AF4F402EE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528-4E45-B040-27AF4F402E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528-4E45-B040-27AF4F402E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528-4E45-B040-27AF4F40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64544"/>
        <c:axId val="163566720"/>
      </c:lineChart>
      <c:catAx>
        <c:axId val="1635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5667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56672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564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BF-4C40-88E1-4FC898D8618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BF-4C40-88E1-4FC898D8618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ABF-4C40-88E1-4FC898D8618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ABF-4C40-88E1-4FC898D8618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ABF-4C40-88E1-4FC898D8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040064"/>
        <c:axId val="418042240"/>
      </c:lineChart>
      <c:catAx>
        <c:axId val="4180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422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0422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40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F4-4911-8588-71CB295F4CA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F4-4911-8588-71CB295F4CA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4F4-4911-8588-71CB295F4CA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4F4-4911-8588-71CB295F4CA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4F4-4911-8588-71CB295F4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094464"/>
        <c:axId val="418105216"/>
      </c:lineChart>
      <c:catAx>
        <c:axId val="41809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105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1052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0944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120-4D25-A40A-9473FAC3759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120-4D25-A40A-9473FAC3759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120-4D25-A40A-9473FAC3759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120-4D25-A40A-9473FAC3759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120-4D25-A40A-9473FAC37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53984"/>
        <c:axId val="418155904"/>
      </c:lineChart>
      <c:catAx>
        <c:axId val="4181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155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15590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1539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56-4D23-922C-85BB5F1355E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56-4D23-922C-85BB5F1355E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A56-4D23-922C-85BB5F1355E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A56-4D23-922C-85BB5F1355E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A56-4D23-922C-85BB5F13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08768"/>
        <c:axId val="418219136"/>
      </c:lineChart>
      <c:catAx>
        <c:axId val="418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2191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21913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2087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D7E-4DD4-A437-BCA84A40FA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D7E-4DD4-A437-BCA84A40FA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D7E-4DD4-A437-BCA84A40FA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D7E-4DD4-A437-BCA84A40FA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D7E-4DD4-A437-BCA84A40F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272000"/>
        <c:axId val="418273920"/>
      </c:lineChart>
      <c:catAx>
        <c:axId val="41827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2739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2739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2720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03-4D90-AF2F-1563C1B1129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03-4D90-AF2F-1563C1B1129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03-4D90-AF2F-1563C1B112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03-4D90-AF2F-1563C1B112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03-4D90-AF2F-1563C1B1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880"/>
        <c:axId val="418357632"/>
      </c:lineChart>
      <c:catAx>
        <c:axId val="41834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35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3576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3468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F1-49B2-A00C-34DF91B8B4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F1-49B2-A00C-34DF91B8B4E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F1-49B2-A00C-34DF91B8B4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F1-49B2-A00C-34DF91B8B4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F1-49B2-A00C-34DF91B8B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10496"/>
        <c:axId val="418412416"/>
      </c:lineChart>
      <c:catAx>
        <c:axId val="418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41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41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410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14D-4CE1-AC34-0C3E2C7B055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14D-4CE1-AC34-0C3E2C7B055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14D-4CE1-AC34-0C3E2C7B05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14D-4CE1-AC34-0C3E2C7B05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14D-4CE1-AC34-0C3E2C7B0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73472"/>
        <c:axId val="418475392"/>
      </c:lineChart>
      <c:catAx>
        <c:axId val="4184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4753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4753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4734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8AE-44AA-B13F-25229704CE00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8AE-44AA-B13F-25229704CE00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8AE-44AA-B13F-25229704CE00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8AE-44AA-B13F-25229704CE0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8AE-44AA-B13F-25229704C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532352"/>
        <c:axId val="418534528"/>
      </c:lineChart>
      <c:catAx>
        <c:axId val="41853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5345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5345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532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4D-4769-9AD2-0127A25D841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4D-4769-9AD2-0127A25D841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4D-4769-9AD2-0127A25D841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4D-4769-9AD2-0127A25D841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C4D-4769-9AD2-0127A25D8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607488"/>
        <c:axId val="418609792"/>
      </c:lineChart>
      <c:catAx>
        <c:axId val="4186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609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60979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6074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FF-4295-A1B5-4F8F2E23242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FF-4295-A1B5-4F8F2E23242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0FF-4295-A1B5-4F8F2E23242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0FF-4295-A1B5-4F8F2E23242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0FF-4295-A1B5-4F8F2E23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672832"/>
        <c:axId val="163674752"/>
      </c:lineChart>
      <c:catAx>
        <c:axId val="16367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6747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36747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6728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EC-42D2-84CD-EDE01D5421E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EEC-42D2-84CD-EDE01D5421E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EEC-42D2-84CD-EDE01D5421E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EEC-42D2-84CD-EDE01D5421E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EEC-42D2-84CD-EDE01D542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662656"/>
        <c:axId val="418668928"/>
      </c:lineChart>
      <c:catAx>
        <c:axId val="41866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6689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6689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6626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54-4D5D-AE70-C26311B4BC1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54-4D5D-AE70-C26311B4BC1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54-4D5D-AE70-C26311B4BC1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54-4D5D-AE70-C26311B4BC1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54-4D5D-AE70-C26311B4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738176"/>
        <c:axId val="418740096"/>
      </c:lineChart>
      <c:catAx>
        <c:axId val="41873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7400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7400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7381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10-4050-9DF0-FDF789DC2FB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10-4050-9DF0-FDF789DC2FB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10-4050-9DF0-FDF789DC2FB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10-4050-9DF0-FDF789DC2FB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10-4050-9DF0-FDF789DC2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13440"/>
        <c:axId val="418815360"/>
      </c:lineChart>
      <c:catAx>
        <c:axId val="4188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15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8815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134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EF-4B63-82A7-A8C93862868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EF-4B63-82A7-A8C93862868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EF-4B63-82A7-A8C93862868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EF-4B63-82A7-A8C93862868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EF-4B63-82A7-A8C93862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67840"/>
        <c:axId val="418890880"/>
      </c:lineChart>
      <c:catAx>
        <c:axId val="4188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9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8908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88678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D61-4595-AF4C-C5875A0F6CA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D61-4595-AF4C-C5875A0F6CA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D61-4595-AF4C-C5875A0F6CA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D61-4595-AF4C-C5875A0F6CA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D61-4595-AF4C-C5875A0F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31456"/>
        <c:axId val="418933376"/>
      </c:lineChart>
      <c:catAx>
        <c:axId val="41893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89333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89333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9314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F8-4BEE-ABD3-80C6A05FF1C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F8-4BEE-ABD3-80C6A05FF1C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F8-4BEE-ABD3-80C6A05FF1C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F8-4BEE-ABD3-80C6A05FF1C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F8-4BEE-ABD3-80C6A05F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998528"/>
        <c:axId val="419000704"/>
      </c:lineChart>
      <c:catAx>
        <c:axId val="4189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9000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9000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8998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07-4E44-9BF8-D11E94EADE1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07-4E44-9BF8-D11E94EADE1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07-4E44-9BF8-D11E94EADE1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07-4E44-9BF8-D11E94EADE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07-4E44-9BF8-D11E94EAD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078144"/>
        <c:axId val="419080064"/>
      </c:lineChart>
      <c:catAx>
        <c:axId val="4190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90800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90800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9078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EB-41BB-9781-A5D3F0EA7A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EB-41BB-9781-A5D3F0EA7A8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FEB-41BB-9781-A5D3F0EA7A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FEB-41BB-9781-A5D3F0EA7A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FEB-41BB-9781-A5D3F0E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30400"/>
        <c:axId val="421432704"/>
      </c:lineChart>
      <c:catAx>
        <c:axId val="4214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432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4327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43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3B-4BB5-A881-764B2C337D1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3B-4BB5-A881-764B2C337D1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C3B-4BB5-A881-764B2C337D1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C3B-4BB5-A881-764B2C337D1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C3B-4BB5-A881-764B2C33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77376"/>
        <c:axId val="421491840"/>
      </c:lineChart>
      <c:catAx>
        <c:axId val="42147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491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4918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4773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2C-4E32-8457-B9834912CB6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2C-4E32-8457-B9834912CB6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2C-4E32-8457-B9834912CB6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2C-4E32-8457-B9834912CB6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2C-4E32-8457-B9834912C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606144"/>
        <c:axId val="421608064"/>
      </c:lineChart>
      <c:catAx>
        <c:axId val="42160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608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6080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606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17-4643-B152-02CE4B5E759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17-4643-B152-02CE4B5E759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17-4643-B152-02CE4B5E759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17-4643-B152-02CE4B5E759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17-4643-B152-02CE4B5E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76384"/>
        <c:axId val="163787136"/>
      </c:lineChart>
      <c:catAx>
        <c:axId val="16377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787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7871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3776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39-4042-8210-4985C94599A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39-4042-8210-4985C94599A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F39-4042-8210-4985C94599A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F39-4042-8210-4985C94599A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F39-4042-8210-4985C9459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673216"/>
        <c:axId val="421687680"/>
      </c:lineChart>
      <c:catAx>
        <c:axId val="4216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6876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1687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6732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B9-4805-9470-F5DC90FFBBB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B9-4805-9470-F5DC90FFBBB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B9-4805-9470-F5DC90FFBBB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B9-4805-9470-F5DC90FFBBB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B9-4805-9470-F5DC90FF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23520"/>
        <c:axId val="421730176"/>
      </c:lineChart>
      <c:catAx>
        <c:axId val="4217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7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73017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7235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B9-46AD-B88E-DD215E71FA3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B9-46AD-B88E-DD215E71FA3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BB9-46AD-B88E-DD215E71FA3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BB9-46AD-B88E-DD215E71FA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BB9-46AD-B88E-DD215E71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74848"/>
        <c:axId val="421776768"/>
      </c:lineChart>
      <c:catAx>
        <c:axId val="4217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7767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77676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7748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0EA-4706-9862-5F9F42D1475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0EA-4706-9862-5F9F42D1475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0EA-4706-9862-5F9F42D1475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0EA-4706-9862-5F9F42D1475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0EA-4706-9862-5F9F42D14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829632"/>
        <c:axId val="421844096"/>
      </c:lineChart>
      <c:catAx>
        <c:axId val="42182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18440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18440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18296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F2-4CBB-9946-D91B89FAB02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F2-4CBB-9946-D91B89FAB02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F2-4CBB-9946-D91B89FAB02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F2-4CBB-9946-D91B89FAB0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F2-4CBB-9946-D91B89FAB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905152"/>
        <c:axId val="421907072"/>
      </c:lineChart>
      <c:catAx>
        <c:axId val="42190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0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190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05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F15-41EC-AE8A-395E6B50D6B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F15-41EC-AE8A-395E6B50D6B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F15-41EC-AE8A-395E6B50D6B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F15-41EC-AE8A-395E6B50D6B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F15-41EC-AE8A-395E6B50D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971840"/>
        <c:axId val="421974400"/>
      </c:lineChart>
      <c:catAx>
        <c:axId val="4219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74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9744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19718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70-4971-A56D-0450F455E75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70-4971-A56D-0450F455E75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70-4971-A56D-0450F455E7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70-4971-A56D-0450F455E7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70-4971-A56D-0450F455E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019072"/>
        <c:axId val="422020992"/>
      </c:lineChart>
      <c:catAx>
        <c:axId val="42201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2020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20209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2019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B20-4EAF-B8D5-54C68CA60D5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B20-4EAF-B8D5-54C68CA60D5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B20-4EAF-B8D5-54C68CA60D5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B20-4EAF-B8D5-54C68CA60D5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B20-4EAF-B8D5-54C68CA60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196736"/>
        <c:axId val="422198656"/>
      </c:lineChart>
      <c:catAx>
        <c:axId val="42219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221986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221986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221967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E96-47B3-9B97-502253D2AA2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E96-47B3-9B97-502253D2AA2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E96-47B3-9B97-502253D2AA2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E96-47B3-9B97-502253D2AA2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E96-47B3-9B97-502253D2A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25248"/>
        <c:axId val="422331520"/>
      </c:lineChart>
      <c:catAx>
        <c:axId val="42232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23315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22331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2325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18-4E90-B288-4568C51C51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18-4E90-B288-4568C51C51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918-4E90-B288-4568C51C51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918-4E90-B288-4568C51C51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918-4E90-B288-4568C51C5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051648"/>
        <c:axId val="423053952"/>
      </c:lineChart>
      <c:catAx>
        <c:axId val="4230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3053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30539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230516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AE-4D25-A5A7-A3692863BAD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AE-4D25-A5A7-A3692863BAD4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AE-4D25-A5A7-A3692863BAD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AE-4D25-A5A7-A3692863BAD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AE-4D25-A5A7-A3692863B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27712"/>
        <c:axId val="163829632"/>
      </c:lineChart>
      <c:catAx>
        <c:axId val="16382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829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8296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827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481-4549-B8BB-0AD802C56DF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481-4549-B8BB-0AD802C56DF8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481-4549-B8BB-0AD802C56DF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481-4549-B8BB-0AD802C56DF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481-4549-B8BB-0AD802C56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676800"/>
        <c:axId val="621695360"/>
      </c:lineChart>
      <c:catAx>
        <c:axId val="6216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62169536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62169536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6216768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48F-46FD-BB8F-E30A1B1EAC7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48F-46FD-BB8F-E30A1B1EAC7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48F-46FD-BB8F-E30A1B1EAC7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48F-46FD-BB8F-E30A1B1EAC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48F-46FD-BB8F-E30A1B1E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15904"/>
        <c:axId val="171517824"/>
      </c:lineChart>
      <c:catAx>
        <c:axId val="1715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517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5178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515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B0-4A70-8E57-27EACE8BBDA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1B0-4A70-8E57-27EACE8BBDA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1B0-4A70-8E57-27EACE8BBDA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1B0-4A70-8E57-27EACE8BBD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1B0-4A70-8E57-27EACE8B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74784"/>
        <c:axId val="171576704"/>
      </c:lineChart>
      <c:catAx>
        <c:axId val="17157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576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15767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5747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29-42B2-9759-8C663DBD724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29-42B2-9759-8C663DBD724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429-42B2-9759-8C663DBD724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429-42B2-9759-8C663DBD724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429-42B2-9759-8C663DBD7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12800"/>
        <c:axId val="171631744"/>
      </c:lineChart>
      <c:catAx>
        <c:axId val="17161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631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16317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612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03-4BF4-860C-429771A4654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03-4BF4-860C-429771A4654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03-4BF4-860C-429771A4654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903-4BF4-860C-429771A465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903-4BF4-860C-429771A4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741952"/>
        <c:axId val="171743872"/>
      </c:lineChart>
      <c:catAx>
        <c:axId val="17174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743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7438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741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732-4F6D-92AA-52422964D4F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732-4F6D-92AA-52422964D4F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732-4F6D-92AA-52422964D4F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732-4F6D-92AA-52422964D4F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732-4F6D-92AA-52422964D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58176"/>
        <c:axId val="171864448"/>
      </c:lineChart>
      <c:catAx>
        <c:axId val="17185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864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864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8581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BCD-4607-9D7C-938DC0DBB0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BCD-4607-9D7C-938DC0DBB0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BCD-4607-9D7C-938DC0DBB0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BCD-4607-9D7C-938DC0DBB0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BCD-4607-9D7C-938DC0DB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49088"/>
        <c:axId val="172251008"/>
      </c:lineChart>
      <c:catAx>
        <c:axId val="17224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25100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25100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2490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4F-4144-888C-57CE44825D7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4F-4144-888C-57CE44825D7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4F-4144-888C-57CE44825D7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4F-4144-888C-57CE44825D7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84F-4144-888C-57CE44825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02080"/>
        <c:axId val="171904384"/>
      </c:lineChart>
      <c:catAx>
        <c:axId val="17190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904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19043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1902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D1-4238-A0A0-D31FF37FD47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AD1-4238-A0A0-D31FF37FD47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AD1-4238-A0A0-D31FF37FD47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AD1-4238-A0A0-D31FF37FD47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AD1-4238-A0A0-D31FF37FD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44960"/>
        <c:axId val="171967616"/>
      </c:lineChart>
      <c:catAx>
        <c:axId val="17194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1967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19676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1944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B34-461D-8968-9AA40F34F99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B34-461D-8968-9AA40F34F99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B34-461D-8968-9AA40F34F9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B34-461D-8968-9AA40F34F9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B34-461D-8968-9AA40F34F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12288"/>
        <c:axId val="172014208"/>
      </c:lineChart>
      <c:catAx>
        <c:axId val="17201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0142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0142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0122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A5-463D-B507-E277A69015C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A5-463D-B507-E277A69015C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A5-463D-B507-E277A69015C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A5-463D-B507-E277A69015C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A5-463D-B507-E277A690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993088"/>
        <c:axId val="163995008"/>
      </c:lineChart>
      <c:catAx>
        <c:axId val="1639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39950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39950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39930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E4-410D-86D0-1D538934DE7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9E4-410D-86D0-1D538934DE7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9E4-410D-86D0-1D538934DE7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9E4-410D-86D0-1D538934DE7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9E4-410D-86D0-1D538934D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124416"/>
        <c:axId val="172138880"/>
      </c:lineChart>
      <c:catAx>
        <c:axId val="1721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1388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1388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1244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FA-40CA-9E8C-B5B2E2C478F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FA-40CA-9E8C-B5B2E2C478F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FA-40CA-9E8C-B5B2E2C478F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4FA-40CA-9E8C-B5B2E2C478F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4FA-40CA-9E8C-B5B2E2C4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05792"/>
        <c:axId val="172312448"/>
      </c:lineChart>
      <c:catAx>
        <c:axId val="17230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312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23124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305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46-4021-A1C4-971416070D5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46-4021-A1C4-971416070D5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F46-4021-A1C4-971416070D5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F46-4021-A1C4-971416070D5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F46-4021-A1C4-971416070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26752"/>
        <c:axId val="172428672"/>
      </c:lineChart>
      <c:catAx>
        <c:axId val="1724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4286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4286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4267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3A3-40CE-BD1D-C6CEFA424B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3A3-40CE-BD1D-C6CEFA424B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3A3-40CE-BD1D-C6CEFA424B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3A3-40CE-BD1D-C6CEFA424B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3A3-40CE-BD1D-C6CEFA42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89728"/>
        <c:axId val="364643456"/>
      </c:lineChart>
      <c:catAx>
        <c:axId val="172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6434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6434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4897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7D6-46A3-BDCD-4BA8F088AE3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7D6-46A3-BDCD-4BA8F088AE3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7D6-46A3-BDCD-4BA8F088AE3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7D6-46A3-BDCD-4BA8F088AE3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7D6-46A3-BDCD-4BA8F088A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92224"/>
        <c:axId val="364694144"/>
      </c:lineChart>
      <c:catAx>
        <c:axId val="3646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6941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46941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692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40-4025-B8DE-AC643653708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40-4025-B8DE-AC643653708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40-4025-B8DE-AC643653708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40-4025-B8DE-AC643653708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40-4025-B8DE-AC643653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81792"/>
        <c:axId val="364888448"/>
      </c:lineChart>
      <c:catAx>
        <c:axId val="36488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8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48884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81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FE-45C2-B69F-0E423857B20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FE-45C2-B69F-0E423857B20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FE-45C2-B69F-0E423857B20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FE-45C2-B69F-0E423857B20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FE-45C2-B69F-0E423857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33120"/>
        <c:axId val="364935040"/>
      </c:lineChart>
      <c:catAx>
        <c:axId val="3649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9350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9350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9331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D3-4C12-87A1-BCEDF941BA0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D3-4C12-87A1-BCEDF941BA0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D3-4C12-87A1-BCEDF941BA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D3-4C12-87A1-BCEDF941BA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D3-4C12-87A1-BCEDF941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87904"/>
        <c:axId val="364989824"/>
      </c:lineChart>
      <c:catAx>
        <c:axId val="3649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989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9898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987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A6-4159-A698-B326F8860B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A6-4159-A698-B326F8860B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A6-4159-A698-B326F8860B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A6-4159-A698-B326F8860B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A6-4159-A698-B326F8860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030400"/>
        <c:axId val="365180032"/>
      </c:lineChart>
      <c:catAx>
        <c:axId val="3650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1800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1800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03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62-42C5-9B88-FB264967528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62-42C5-9B88-FB264967528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62-42C5-9B88-FB264967528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62-42C5-9B88-FB264967528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62-42C5-9B88-FB264967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220224"/>
        <c:axId val="365222528"/>
      </c:lineChart>
      <c:catAx>
        <c:axId val="3652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22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2225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220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B7-418A-BB39-A2D452021A2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B7-418A-BB39-A2D452021A2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B7-418A-BB39-A2D452021A2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B7-418A-BB39-A2D452021A2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B7-418A-BB39-A2D452021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23296"/>
        <c:axId val="166003840"/>
      </c:lineChart>
      <c:catAx>
        <c:axId val="1640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03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6003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4023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76C-418B-A9D4-A6DA4C8B78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76C-418B-A9D4-A6DA4C8B78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76C-418B-A9D4-A6DA4C8B78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76C-418B-A9D4-A6DA4C8B78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76C-418B-A9D4-A6DA4C8B7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287680"/>
        <c:axId val="365293952"/>
      </c:lineChart>
      <c:catAx>
        <c:axId val="3652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2939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29395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2876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333" r="0.75000000000000333" t="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622-4DFB-A700-12388E5864F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622-4DFB-A700-12388E5864F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622-4DFB-A700-12388E5864F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622-4DFB-A700-12388E5864F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622-4DFB-A700-12388E586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334528"/>
        <c:axId val="365336448"/>
      </c:lineChart>
      <c:catAx>
        <c:axId val="36533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336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336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334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333" r="0.75000000000000333" t="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18-475F-9577-C7B129C1398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618-475F-9577-C7B129C1398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618-475F-9577-C7B129C1398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618-475F-9577-C7B129C1398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618-475F-9577-C7B129C1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66144"/>
        <c:axId val="365768064"/>
      </c:lineChart>
      <c:catAx>
        <c:axId val="3657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7680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7680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766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333" r="0.75000000000000333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20-4AF7-BB09-3C481E0CD82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20-4AF7-BB09-3C481E0CD82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B20-4AF7-BB09-3C481E0CD82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B20-4AF7-BB09-3C481E0CD82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B20-4AF7-BB09-3C481E0C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20544"/>
        <c:axId val="365507712"/>
      </c:lineChart>
      <c:catAx>
        <c:axId val="36582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50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5077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20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333" r="0.75000000000000333" t="1" header="0.5" footer="0.5"/>
    <c:pageSetup paperSize="9" orientation="landscape" horizontalDpi="300" vertic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E6F-4DB2-8B98-3EE14719721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E6F-4DB2-8B98-3EE14719721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E6F-4DB2-8B98-3EE14719721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E6F-4DB2-8B98-3EE14719721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E6F-4DB2-8B98-3EE147197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60576"/>
        <c:axId val="365562496"/>
      </c:lineChart>
      <c:catAx>
        <c:axId val="3655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5624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56249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560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64-45E4-A5BB-49756F0A58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64-45E4-A5BB-49756F0A58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864-45E4-A5BB-49756F0A58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864-45E4-A5BB-49756F0A58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864-45E4-A5BB-49756F0A5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98976"/>
        <c:axId val="365609344"/>
      </c:lineChart>
      <c:catAx>
        <c:axId val="36559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6093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6093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5989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4C-452A-B008-3C6A4BE9D47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4C-452A-B008-3C6A4BE9D47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4C-452A-B008-3C6A4BE9D47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4C-452A-B008-3C6A4BE9D47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4C-452A-B008-3C6A4BE9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70400"/>
        <c:axId val="365672320"/>
      </c:lineChart>
      <c:catAx>
        <c:axId val="3656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672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56723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6704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CB-4D80-8AFF-D82447421C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CB-4D80-8AFF-D82447421C0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CB-4D80-8AFF-D82447421C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CB-4D80-8AFF-D82447421C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CB-4D80-8AFF-D82447421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51776"/>
        <c:axId val="365854080"/>
      </c:lineChart>
      <c:catAx>
        <c:axId val="36585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54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8540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517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413-4001-A05E-72B9311F404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413-4001-A05E-72B9311F404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413-4001-A05E-72B9311F404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413-4001-A05E-72B9311F404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413-4001-A05E-72B9311F4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226432"/>
        <c:axId val="366228608"/>
      </c:lineChart>
      <c:catAx>
        <c:axId val="36622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2286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2286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2264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7F7-4735-9523-9634886694E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7F7-4735-9523-9634886694E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7F7-4735-9523-9634886694E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7F7-4735-9523-9634886694E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7F7-4735-9523-96348866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61984"/>
        <c:axId val="365963904"/>
      </c:lineChart>
      <c:catAx>
        <c:axId val="3659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963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9639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9619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E02-4D54-B939-66023C7EFD1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E02-4D54-B939-66023C7EFD1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E02-4D54-B939-66023C7EFD1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E02-4D54-B939-66023C7EFD1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E02-4D54-B939-66023C7EF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031744"/>
        <c:axId val="166034048"/>
      </c:lineChart>
      <c:catAx>
        <c:axId val="16603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3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60340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6031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F8-4FEC-958C-1909259E4C4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F8-4FEC-958C-1909259E4C4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F8-4FEC-958C-1909259E4C4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F8-4FEC-958C-1909259E4C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F8-4FEC-958C-1909259E4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000384"/>
        <c:axId val="366006656"/>
      </c:lineChart>
      <c:catAx>
        <c:axId val="3660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0066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0066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000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F7-4E8A-A969-BC01E1E3A5D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F7-4E8A-A969-BC01E1E3A5D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F7-4E8A-A969-BC01E1E3A5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F7-4E8A-A969-BC01E1E3A5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F7-4E8A-A969-BC01E1E3A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36704"/>
        <c:axId val="366143360"/>
      </c:lineChart>
      <c:catAx>
        <c:axId val="36613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143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14336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136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CB-48BF-95FB-A1C3D2FC6C0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CB-48BF-95FB-A1C3D2FC6C0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CB-48BF-95FB-A1C3D2FC6C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CB-48BF-95FB-A1C3D2FC6C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8CB-48BF-95FB-A1C3D2FC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175744"/>
        <c:axId val="366177664"/>
      </c:lineChart>
      <c:catAx>
        <c:axId val="3661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1776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1776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1757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DA8-4323-BB4E-D1179901004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DA8-4323-BB4E-D1179901004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DA8-4323-BB4E-D1179901004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DA8-4323-BB4E-D1179901004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DA8-4323-BB4E-D11799010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63008"/>
        <c:axId val="366765184"/>
      </c:lineChart>
      <c:catAx>
        <c:axId val="36676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7651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7651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7630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EE8-4DD6-A3C9-FCD1CC2F74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EE8-4DD6-A3C9-FCD1CC2F74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EE8-4DD6-A3C9-FCD1CC2F74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EE8-4DD6-A3C9-FCD1CC2F74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EE8-4DD6-A3C9-FCD1CC2F7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55200"/>
        <c:axId val="366357120"/>
      </c:lineChart>
      <c:catAx>
        <c:axId val="3663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3571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3571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355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5F-419C-B672-467BE4F4DEE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5F-419C-B672-467BE4F4DEE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5F-419C-B672-467BE4F4DEE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5F-419C-B672-467BE4F4DEE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5F-419C-B672-467BE4F4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09600"/>
        <c:axId val="366416256"/>
      </c:lineChart>
      <c:catAx>
        <c:axId val="36640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416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4162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409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37D-4C77-B254-7B3B276B0F3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37D-4C77-B254-7B3B276B0F3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37D-4C77-B254-7B3B276B0F3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37D-4C77-B254-7B3B276B0F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37D-4C77-B254-7B3B276B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69120"/>
        <c:axId val="366471040"/>
      </c:lineChart>
      <c:catAx>
        <c:axId val="3664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4710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4710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4691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2-43BA-83D9-F2D908C1CA14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92-43BA-83D9-F2D908C1CA14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192-43BA-83D9-F2D908C1CA1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192-43BA-83D9-F2D908C1CA1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192-43BA-83D9-F2D908C1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503424"/>
        <c:axId val="366505344"/>
      </c:lineChart>
      <c:catAx>
        <c:axId val="3665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5053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5053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5034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74-4BAD-82AE-633F2100E9D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74-4BAD-82AE-633F2100E9D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F74-4BAD-82AE-633F2100E9D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F74-4BAD-82AE-633F2100E9D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F74-4BAD-82AE-633F2100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4080"/>
        <c:axId val="366900352"/>
      </c:lineChart>
      <c:catAx>
        <c:axId val="3668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003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9003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94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D0-4CBB-97E5-3C475AD51AA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D0-4CBB-97E5-3C475AD51AA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D0-4CBB-97E5-3C475AD51AA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D0-4CBB-97E5-3C475AD51AA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D0-4CBB-97E5-3C475AD51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52832"/>
        <c:axId val="366955136"/>
      </c:lineChart>
      <c:catAx>
        <c:axId val="36695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55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9551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9528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51390995455319E-2"/>
          <c:y val="2.0539940998365647E-2"/>
          <c:w val="0.84025024079639499"/>
          <c:h val="0.75529769708111516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'TEST ÚČINNOSTI ZÁBĚRU'!$C$11</c:f>
              <c:strCache>
                <c:ptCount val="1"/>
                <c:pt idx="0">
                  <c:v>Počet záběrů</c:v>
                </c:pt>
              </c:strCache>
            </c:strRef>
          </c:tx>
          <c:spPr>
            <a:ln w="19050"/>
          </c:spPr>
          <c:xVal>
            <c:numRef>
              <c:f>'TEST ÚČINNOSTI ZÁBĚRU'!$A$12:$A$17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'TEST ÚČINNOSTI ZÁBĚRU'!$C$12:$C$17</c:f>
              <c:numCache>
                <c:formatCode>0</c:formatCode>
                <c:ptCount val="6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87-4C16-9349-29213031B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28160"/>
        <c:axId val="132430080"/>
      </c:scatterChart>
      <c:valAx>
        <c:axId val="132428160"/>
        <c:scaling>
          <c:orientation val="minMax"/>
          <c:max val="6"/>
        </c:scaling>
        <c:delete val="1"/>
        <c:axPos val="b"/>
        <c:numFmt formatCode="General" sourceLinked="1"/>
        <c:majorTickMark val="out"/>
        <c:minorTickMark val="none"/>
        <c:tickLblPos val="nextTo"/>
        <c:crossAx val="132430080"/>
        <c:crosses val="autoZero"/>
        <c:crossBetween val="midCat"/>
      </c:valAx>
      <c:valAx>
        <c:axId val="132430080"/>
        <c:scaling>
          <c:orientation val="minMax"/>
          <c:max val="32"/>
          <c:min val="8"/>
        </c:scaling>
        <c:delete val="0"/>
        <c:axPos val="l"/>
        <c:majorGridlines>
          <c:spPr>
            <a:ln>
              <a:solidFill>
                <a:schemeClr val="bg1">
                  <a:lumMod val="85000"/>
                  <a:alpha val="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/>
        </c:spPr>
        <c:txPr>
          <a:bodyPr rot="0"/>
          <a:lstStyle/>
          <a:p>
            <a:pPr>
              <a:defRPr sz="1100">
                <a:solidFill>
                  <a:schemeClr val="accent3"/>
                </a:solidFill>
              </a:defRPr>
            </a:pPr>
            <a:endParaRPr lang="cs-CZ"/>
          </a:p>
        </c:txPr>
        <c:crossAx val="132428160"/>
        <c:crosses val="autoZero"/>
        <c:crossBetween val="midCat"/>
        <c:majorUnit val="2"/>
      </c:valAx>
      <c:spPr>
        <a:noFill/>
        <a:ln>
          <a:solidFill>
            <a:schemeClr val="bg1">
              <a:lumMod val="85000"/>
              <a:alpha val="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6276502076059127"/>
          <c:y val="5.0887954694139502E-2"/>
          <c:w val="0.16806414033068082"/>
          <c:h val="8.394645774193568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94-4B12-AB8E-50593958767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94-4B12-AB8E-50593958767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94-4B12-AB8E-50593958767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94-4B12-AB8E-50593958767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94-4B12-AB8E-50593958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590144"/>
        <c:axId val="167592320"/>
      </c:lineChart>
      <c:catAx>
        <c:axId val="1675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5923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5923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590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9A-40B9-AEFD-42311028121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9A-40B9-AEFD-42311028121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9A-40B9-AEFD-4231102812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9A-40B9-AEFD-4231102812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9A-40B9-AEFD-423110281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12096"/>
        <c:axId val="367018368"/>
      </c:lineChart>
      <c:catAx>
        <c:axId val="3670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0183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01836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0120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86-4745-9710-5E2D0FA46AD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86-4745-9710-5E2D0FA46AD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86-4745-9710-5E2D0FA46A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86-4745-9710-5E2D0FA46A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86-4745-9710-5E2D0FA4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46656"/>
        <c:axId val="367048576"/>
      </c:lineChart>
      <c:catAx>
        <c:axId val="36704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048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0485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0466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948-4C0E-BB7D-13C2029AA7D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948-4C0E-BB7D-13C2029AA7D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948-4C0E-BB7D-13C2029AA7D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948-4C0E-BB7D-13C2029AA7D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948-4C0E-BB7D-13C2029AA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79264"/>
        <c:axId val="367181184"/>
      </c:lineChart>
      <c:catAx>
        <c:axId val="36717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1811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7181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179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808-4B98-8008-AAC7C0C0014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808-4B98-8008-AAC7C0C0014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808-4B98-8008-AAC7C0C0014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808-4B98-8008-AAC7C0C0014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808-4B98-8008-AAC7C0C0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286912"/>
        <c:axId val="367305856"/>
      </c:lineChart>
      <c:catAx>
        <c:axId val="36728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305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73058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286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27-46C4-9555-21D1AA80169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127-46C4-9555-21D1AA80169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127-46C4-9555-21D1AA80169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127-46C4-9555-21D1AA80169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127-46C4-9555-21D1AA80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11968"/>
        <c:axId val="367413888"/>
      </c:lineChart>
      <c:catAx>
        <c:axId val="36741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4138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41388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4119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C0-4401-8212-C66BB60AD46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C0-4401-8212-C66BB60AD46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C0-4401-8212-C66BB60AD46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1C0-4401-8212-C66BB60AD4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1C0-4401-8212-C66BB60AD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540480"/>
        <c:axId val="367542656"/>
      </c:lineChart>
      <c:catAx>
        <c:axId val="3675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5426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5426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540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EB-461E-8481-0F1F705248C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EB-461E-8481-0F1F705248C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EB-461E-8481-0F1F705248C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EB-461E-8481-0F1F705248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EB-461E-8481-0F1F7052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665152"/>
        <c:axId val="367667072"/>
      </c:lineChart>
      <c:catAx>
        <c:axId val="36766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66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766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665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D9-4C9B-92FD-B89BDFFD52B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6D9-4C9B-92FD-B89BDFFD52B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6D9-4C9B-92FD-B89BDFFD52B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6D9-4C9B-92FD-B89BDFFD52B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6D9-4C9B-92FD-B89BDFFD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715456"/>
        <c:axId val="367717760"/>
      </c:lineChart>
      <c:catAx>
        <c:axId val="3677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717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771776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77154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FB-4FFE-BFC9-68322424E69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FB-4FFE-BFC9-68322424E69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9FB-4FFE-BFC9-68322424E69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9FB-4FFE-BFC9-68322424E69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9FB-4FFE-BFC9-68322424E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310912"/>
        <c:axId val="390321280"/>
      </c:lineChart>
      <c:catAx>
        <c:axId val="3903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321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32128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3109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B44-45D8-AC60-596F013F1B4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B44-45D8-AC60-596F013F1B4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B44-45D8-AC60-596F013F1B4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B44-45D8-AC60-596F013F1B4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B44-45D8-AC60-596F013F1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365952"/>
        <c:axId val="390367872"/>
      </c:lineChart>
      <c:catAx>
        <c:axId val="39036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367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3678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365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E5-4DD1-AFCA-9070274456C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E5-4DD1-AFCA-9070274456C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E5-4DD1-AFCA-9070274456C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E5-4DD1-AFCA-9070274456C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E5-4DD1-AFCA-907027445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624704"/>
        <c:axId val="167626624"/>
      </c:lineChart>
      <c:catAx>
        <c:axId val="16762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6266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6266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6247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A6A-4C8A-B256-A135BF08143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A6A-4C8A-B256-A135BF08143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A6A-4C8A-B256-A135BF08143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A6A-4C8A-B256-A135BF08143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A6A-4C8A-B256-A135BF08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871296"/>
        <c:axId val="390881664"/>
      </c:lineChart>
      <c:catAx>
        <c:axId val="39087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881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08816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871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3C-4A3E-ACC0-908A2DE2FC7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3C-4A3E-ACC0-908A2DE2FC7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83C-4A3E-ACC0-908A2DE2FC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83C-4A3E-ACC0-908A2DE2FC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83C-4A3E-ACC0-908A2DE2F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32480"/>
        <c:axId val="390547328"/>
      </c:lineChart>
      <c:catAx>
        <c:axId val="3905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547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5473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5324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3B-4AF2-99C0-9D6EE171FA3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3B-4AF2-99C0-9D6EE171FA3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63B-4AF2-99C0-9D6EE171FA3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63B-4AF2-99C0-9D6EE171FA3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63B-4AF2-99C0-9D6EE171F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87904"/>
        <c:axId val="390589824"/>
      </c:lineChart>
      <c:catAx>
        <c:axId val="3905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589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5898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587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6F-4992-B10D-C955FA03080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6F-4992-B10D-C955FA03080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6F-4992-B10D-C955FA0308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6F-4992-B10D-C955FA0308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6F-4992-B10D-C955FA030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34496"/>
        <c:axId val="390640768"/>
      </c:lineChart>
      <c:catAx>
        <c:axId val="39063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6407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6407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634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D57-4B14-8E9F-343A630F946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D57-4B14-8E9F-343A630F946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D57-4B14-8E9F-343A630F946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D57-4B14-8E9F-343A630F946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D57-4B14-8E9F-343A630F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85440"/>
        <c:axId val="390687360"/>
      </c:lineChart>
      <c:catAx>
        <c:axId val="3906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687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0687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6854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C2-4430-B488-19D60A5460D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C2-4430-B488-19D60A5460D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6C2-4430-B488-19D60A5460D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6C2-4430-B488-19D60A5460D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6C2-4430-B488-19D60A54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748032"/>
        <c:axId val="390754688"/>
      </c:lineChart>
      <c:catAx>
        <c:axId val="39074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75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75468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7480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2C6-46DB-8A57-FFD6C851EB1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2C6-46DB-8A57-FFD6C851EB1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2C6-46DB-8A57-FFD6C851EB1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2C6-46DB-8A57-FFD6C851EB1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2C6-46DB-8A57-FFD6C851E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04864"/>
        <c:axId val="391206784"/>
      </c:lineChart>
      <c:catAx>
        <c:axId val="3912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2067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2067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2048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85A-4E13-8E6C-D5D85586D05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85A-4E13-8E6C-D5D85586D05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85A-4E13-8E6C-D5D85586D05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85A-4E13-8E6C-D5D85586D05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85A-4E13-8E6C-D5D85586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47360"/>
        <c:axId val="391249280"/>
      </c:lineChart>
      <c:catAx>
        <c:axId val="39124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249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2492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2473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4A8-47BA-AF1A-8982B946728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4A8-47BA-AF1A-8982B946728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4A8-47BA-AF1A-8982B946728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4A8-47BA-AF1A-8982B946728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4A8-47BA-AF1A-8982B9467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306240"/>
        <c:axId val="391308416"/>
      </c:lineChart>
      <c:catAx>
        <c:axId val="39130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30841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30841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306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1B7-459A-B641-2BE061AB32D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1B7-459A-B641-2BE061AB32D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1B7-459A-B641-2BE061AB32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1B7-459A-B641-2BE061AB32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1B7-459A-B641-2BE061AB3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967680"/>
        <c:axId val="390969984"/>
      </c:lineChart>
      <c:catAx>
        <c:axId val="390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969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9699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0967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890-485E-BA39-21235967EE13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890-485E-BA39-21235967EE13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890-485E-BA39-21235967EE13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890-485E-BA39-21235967EE1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890-485E-BA39-21235967E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32736"/>
        <c:axId val="167734656"/>
      </c:lineChart>
      <c:catAx>
        <c:axId val="16773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7346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77346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7327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41-47D6-BDE6-BD151DC9012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41-47D6-BDE6-BD151DC9012E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41-47D6-BDE6-BD151DC9012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41-47D6-BDE6-BD151DC9012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41-47D6-BDE6-BD151DC9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10560"/>
        <c:axId val="391025024"/>
      </c:lineChart>
      <c:catAx>
        <c:axId val="3910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0250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0250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0105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9D-46D6-9915-CF3E00FE9ED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9D-46D6-9915-CF3E00FE9ED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89D-46D6-9915-CF3E00FE9E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89D-46D6-9915-CF3E00FE9E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89D-46D6-9915-CF3E00FE9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073792"/>
        <c:axId val="391075712"/>
      </c:lineChart>
      <c:catAx>
        <c:axId val="39107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075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0757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0737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46-4603-B6E0-736D1C87BB4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46-4603-B6E0-736D1C87BB4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346-4603-B6E0-736D1C87BB4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346-4603-B6E0-736D1C87BB4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346-4603-B6E0-736D1C87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714304"/>
        <c:axId val="391716224"/>
      </c:lineChart>
      <c:catAx>
        <c:axId val="39171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1622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7162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143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0D8-4941-981B-E625D7C0FBC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0D8-4941-981B-E625D7C0FBC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0D8-4941-981B-E625D7C0FBC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0D8-4941-981B-E625D7C0FBC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0D8-4941-981B-E625D7C0F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764608"/>
        <c:axId val="391771264"/>
      </c:lineChart>
      <c:catAx>
        <c:axId val="3917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71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177126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764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1B-4D1C-800F-66ACFB8EB8E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1B-4D1C-800F-66ACFB8EB8E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1B-4D1C-800F-66ACFB8EB8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1B-4D1C-800F-66ACFB8EB8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1B-4D1C-800F-66ACFB8E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824128"/>
        <c:axId val="391826048"/>
      </c:lineChart>
      <c:catAx>
        <c:axId val="39182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8260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82604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8241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6D-41BC-A391-3E41EBEE1A6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A6D-41BC-A391-3E41EBEE1A6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A6D-41BC-A391-3E41EBEE1A6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A6D-41BC-A391-3E41EBEE1A6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A6D-41BC-A391-3E41EBEE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883008"/>
        <c:axId val="391885184"/>
      </c:lineChart>
      <c:catAx>
        <c:axId val="3918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8851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8851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8830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35-4F67-B6F3-B42AFB19048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35-4F67-B6F3-B42AFB19048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B35-4F67-B6F3-B42AFB19048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B35-4F67-B6F3-B42AFB19048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B35-4F67-B6F3-B42AFB19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933952"/>
        <c:axId val="391935872"/>
      </c:lineChart>
      <c:catAx>
        <c:axId val="39193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9358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935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9339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F0F-4EAB-A0D5-CAFF312E64A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F0F-4EAB-A0D5-CAFF312E64A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F0F-4EAB-A0D5-CAFF312E64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F0F-4EAB-A0D5-CAFF312E64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F0F-4EAB-A0D5-CAFF312E6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049792"/>
        <c:axId val="392052096"/>
      </c:lineChart>
      <c:catAx>
        <c:axId val="3920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2052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205209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20497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27-493C-818B-364367B4F1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27-493C-818B-364367B4F1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27-493C-818B-364367B4F1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27-493C-818B-364367B4F1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27-493C-818B-364367B4F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223168"/>
        <c:axId val="393237632"/>
      </c:lineChart>
      <c:catAx>
        <c:axId val="39322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23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2376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2231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C99-41D9-970F-23F24BABC52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C99-41D9-970F-23F24BABC52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C99-41D9-970F-23F24BABC52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C99-41D9-970F-23F24BABC5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C99-41D9-970F-23F24BAB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274112"/>
        <c:axId val="393276032"/>
      </c:lineChart>
      <c:catAx>
        <c:axId val="39327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2760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2760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2741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6D-4EFA-AABF-D856F1FBDA0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6D-4EFA-AABF-D856F1FBDA0A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6D-4EFA-AABF-D856F1FBDA0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16D-4EFA-AABF-D856F1FBDA0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16D-4EFA-AABF-D856F1FBD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40384"/>
        <c:axId val="167855232"/>
      </c:lineChart>
      <c:catAx>
        <c:axId val="16784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855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8552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840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967-45C0-B6FD-E76080F820D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967-45C0-B6FD-E76080F820D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967-45C0-B6FD-E76080F820D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967-45C0-B6FD-E76080F820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967-45C0-B6FD-E76080F82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428352"/>
        <c:axId val="391434624"/>
      </c:lineChart>
      <c:catAx>
        <c:axId val="3914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3462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4346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28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E3-4B3D-8BE4-2D5196D9B4A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E3-4B3D-8BE4-2D5196D9B4A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E3-4B3D-8BE4-2D5196D9B4A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E3-4B3D-8BE4-2D5196D9B4A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E3-4B3D-8BE4-2D5196D9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470464"/>
        <c:axId val="391485312"/>
      </c:lineChart>
      <c:catAx>
        <c:axId val="3914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85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14853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4704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 paperSize="9" orientation="landscape" horizontalDpi="300" vertic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C5-4E59-AE77-CBD921BE5C3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C5-4E59-AE77-CBD921BE5C3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0C5-4E59-AE77-CBD921BE5C3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0C5-4E59-AE77-CBD921BE5C3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0C5-4E59-AE77-CBD921BE5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517696"/>
        <c:axId val="391519616"/>
      </c:lineChart>
      <c:catAx>
        <c:axId val="3915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519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5196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5176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A5-42B9-BE13-672AE98DD91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6A5-42B9-BE13-672AE98DD91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6A5-42B9-BE13-672AE98DD91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6A5-42B9-BE13-672AE98DD91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6A5-42B9-BE13-672AE98D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572480"/>
        <c:axId val="391578752"/>
      </c:lineChart>
      <c:catAx>
        <c:axId val="39157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15787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15787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1572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38A-4D6D-8BE3-F03844C81DEE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38A-4D6D-8BE3-F03844C81DEE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38A-4D6D-8BE3-F03844C81DEE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38A-4D6D-8BE3-F03844C81DE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38A-4D6D-8BE3-F03844C81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627520"/>
        <c:axId val="391629440"/>
      </c:lineChart>
      <c:catAx>
        <c:axId val="3916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294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6294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275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67-474B-9B37-91A9488E080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67-474B-9B37-91A9488E080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67-474B-9B37-91A9488E080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67-474B-9B37-91A9488E080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C67-474B-9B37-91A9488E0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451392"/>
        <c:axId val="393466240"/>
      </c:lineChart>
      <c:catAx>
        <c:axId val="3934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466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4662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45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1A-48B8-B7BD-3F6D0C4A939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1A-48B8-B7BD-3F6D0C4A939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1A-48B8-B7BD-3F6D0C4A939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1A-48B8-B7BD-3F6D0C4A939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1A-48B8-B7BD-3F6D0C4A9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10912"/>
        <c:axId val="393512832"/>
      </c:lineChart>
      <c:catAx>
        <c:axId val="3935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5128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51283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5109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8D-4C6A-948F-6E52A40C638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8D-4C6A-948F-6E52A40C638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8D-4C6A-948F-6E52A40C63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8D-4C6A-948F-6E52A40C63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8D-4C6A-948F-6E52A40C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69792"/>
        <c:axId val="393571712"/>
      </c:lineChart>
      <c:catAx>
        <c:axId val="39356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5717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5717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5697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840-43FC-BCAF-322CADEFB04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840-43FC-BCAF-322CADEFB04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840-43FC-BCAF-322CADEFB04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840-43FC-BCAF-322CADEFB04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840-43FC-BCAF-322CADEFB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013696"/>
        <c:axId val="394015872"/>
      </c:lineChart>
      <c:catAx>
        <c:axId val="3940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158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015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136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1D-4C1A-9218-3ED5A19444D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B1D-4C1A-9218-3ED5A19444D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B1D-4C1A-9218-3ED5A19444D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B1D-4C1A-9218-3ED5A19444D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B1D-4C1A-9218-3ED5A194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076544"/>
        <c:axId val="394078848"/>
      </c:lineChart>
      <c:catAx>
        <c:axId val="3940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7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0788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076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27-4733-9180-3021F3342EA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27-4733-9180-3021F3342EA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627-4733-9180-3021F3342EA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627-4733-9180-3021F3342EA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627-4733-9180-3021F334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99904"/>
        <c:axId val="167901824"/>
      </c:lineChart>
      <c:catAx>
        <c:axId val="16789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9018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9018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8999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0A-4247-BDCA-859A018AC9E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0A-4247-BDCA-859A018AC9E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0A-4247-BDCA-859A018AC9E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0A-4247-BDCA-859A018AC9E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0A-4247-BDCA-859A018AC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23520"/>
        <c:axId val="394129792"/>
      </c:lineChart>
      <c:catAx>
        <c:axId val="3941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129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129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1235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52-4F69-B916-C31B75E944F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52-4F69-B916-C31B75E944F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952-4F69-B916-C31B75E944F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952-4F69-B916-C31B75E944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952-4F69-B916-C31B75E9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178560"/>
        <c:axId val="394180480"/>
      </c:lineChart>
      <c:catAx>
        <c:axId val="394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1804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1804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1785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5FF-439A-8DAD-75677CA9D32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5FF-439A-8DAD-75677CA9D32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5FF-439A-8DAD-75677CA9D32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5FF-439A-8DAD-75677CA9D32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5FF-439A-8DAD-75677CA9D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229248"/>
        <c:axId val="394231168"/>
      </c:lineChart>
      <c:catAx>
        <c:axId val="39422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231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231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229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67-4487-B487-8C89F31CF6D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67-4487-B487-8C89F31CF6D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67-4487-B487-8C89F31CF6D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67-4487-B487-8C89F31CF6D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67-4487-B487-8C89F31CF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40992"/>
        <c:axId val="394359936"/>
      </c:lineChart>
      <c:catAx>
        <c:axId val="3943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35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3599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3409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4D-4CA2-AFEA-1F279272DC3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4D-4CA2-AFEA-1F279272DC3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4D-4CA2-AFEA-1F279272DC3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84D-4CA2-AFEA-1F279272DC3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84D-4CA2-AFEA-1F279272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04608"/>
        <c:axId val="394406528"/>
      </c:lineChart>
      <c:catAx>
        <c:axId val="3944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4065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4065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4046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6B-4AD6-9C49-F2E234DEAC1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6B-4AD6-9C49-F2E234DEAC1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6B-4AD6-9C49-F2E234DEAC1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6B-4AD6-9C49-F2E234DEAC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6B-4AD6-9C49-F2E234DE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47104"/>
        <c:axId val="394449280"/>
      </c:lineChart>
      <c:catAx>
        <c:axId val="39444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4492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4492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4471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44" r="0.75000000000000544" t="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75-4EF3-B442-BFD6E711221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75-4EF3-B442-BFD6E711221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E75-4EF3-B442-BFD6E711221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E75-4EF3-B442-BFD6E711221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E75-4EF3-B442-BFD6E711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93536"/>
        <c:axId val="393795456"/>
      </c:lineChart>
      <c:catAx>
        <c:axId val="39379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7954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37954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7935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4B-4DFF-BEF6-996996F903A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4B-4DFF-BEF6-996996F903A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4B-4DFF-BEF6-996996F903A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4B-4DFF-BEF6-996996F903A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4B-4DFF-BEF6-996996F90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09376"/>
        <c:axId val="393911680"/>
      </c:lineChart>
      <c:catAx>
        <c:axId val="3939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911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9116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9093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44" r="0.75000000000000544" t="1" header="0.5" footer="0.5"/>
    <c:pageSetup paperSize="9" orientation="landscape" horizontalDpi="300" vertic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6E1-4643-8CB4-667715932BE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6E1-4643-8CB4-667715932BE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6E1-4643-8CB4-667715932BE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6E1-4643-8CB4-667715932BE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6E1-4643-8CB4-667715932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64544"/>
        <c:axId val="393970816"/>
      </c:lineChart>
      <c:catAx>
        <c:axId val="3939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39708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39708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39645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E5-4F22-B3C5-97B1A209C66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E5-4F22-B3C5-97B1A209C66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E5-4F22-B3C5-97B1A209C66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E5-4F22-B3C5-97B1A209C66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E5-4F22-B3C5-97B1A209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740480"/>
        <c:axId val="394742400"/>
      </c:lineChart>
      <c:catAx>
        <c:axId val="3947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7424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74240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7404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550-4DCA-8845-1CD697FA010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550-4DCA-8845-1CD697FA010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550-4DCA-8845-1CD697FA010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550-4DCA-8845-1CD697FA010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550-4DCA-8845-1CD697FA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938304"/>
        <c:axId val="167944576"/>
      </c:lineChart>
      <c:catAx>
        <c:axId val="16793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7944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79445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79383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DE7-4658-B3FC-FA246193AB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DE7-4658-B3FC-FA246193AB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DE7-4658-B3FC-FA246193AB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DE7-4658-B3FC-FA246193AB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DE7-4658-B3FC-FA246193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795264"/>
        <c:axId val="394809728"/>
      </c:lineChart>
      <c:catAx>
        <c:axId val="3947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097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809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795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FF-41BA-9416-3DF2E21A7A2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FF-41BA-9416-3DF2E21A7A2D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FF-41BA-9416-3DF2E21A7A2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FF-41BA-9416-3DF2E21A7A2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FF-41BA-9416-3DF2E21A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837376"/>
        <c:axId val="394844032"/>
      </c:lineChart>
      <c:catAx>
        <c:axId val="39483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44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48440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8373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576-453D-A800-7E1EEC32BA1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576-453D-A800-7E1EEC32BA1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576-453D-A800-7E1EEC32BA1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576-453D-A800-7E1EEC32BA1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576-453D-A800-7E1EEC32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569216"/>
        <c:axId val="394571136"/>
      </c:lineChart>
      <c:catAx>
        <c:axId val="39456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57113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57113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5692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95-44F9-A205-BA010F058C9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95-44F9-A205-BA010F058C9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95-44F9-A205-BA010F058C9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95-44F9-A205-BA010F058C9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295-44F9-A205-BA010F058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615808"/>
        <c:axId val="394630272"/>
      </c:lineChart>
      <c:catAx>
        <c:axId val="39461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6302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6302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615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99-42BA-9F9F-AB691680E9C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799-42BA-9F9F-AB691680E9C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799-42BA-9F9F-AB691680E9C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799-42BA-9F9F-AB691680E9C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799-42BA-9F9F-AB691680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679040"/>
        <c:axId val="394680960"/>
      </c:lineChart>
      <c:catAx>
        <c:axId val="39467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6809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46809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46790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36-472A-B4B1-B724E35C1BD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36-472A-B4B1-B724E35C1BD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F36-472A-B4B1-B724E35C1BD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F36-472A-B4B1-B724E35C1BD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F36-472A-B4B1-B724E35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92192"/>
        <c:axId val="395202944"/>
      </c:lineChart>
      <c:catAx>
        <c:axId val="39519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20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2029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921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AB-475F-9208-18B039ECA86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AB-475F-9208-18B039ECA86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AB-475F-9208-18B039ECA86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AB-475F-9208-18B039ECA86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AB-475F-9208-18B039EC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19936"/>
        <c:axId val="394921856"/>
      </c:lineChart>
      <c:catAx>
        <c:axId val="39491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9218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92185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9199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1C-4722-9EC9-26F6111C5B5E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1C-4722-9EC9-26F6111C5B5E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1C-4722-9EC9-26F6111C5B5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1C-4722-9EC9-26F6111C5B5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1C-4722-9EC9-26F6111C5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70624"/>
        <c:axId val="394972544"/>
      </c:lineChart>
      <c:catAx>
        <c:axId val="3949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49725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49725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49706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26-483B-8BA0-627DE51FE10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26-483B-8BA0-627DE51FE10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626-483B-8BA0-627DE51FE10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626-483B-8BA0-627DE51FE10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626-483B-8BA0-627DE51FE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021312"/>
        <c:axId val="395023488"/>
      </c:lineChart>
      <c:catAx>
        <c:axId val="3950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0234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5023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0213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7B-4FDA-A9BF-D472605E334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7B-4FDA-A9BF-D472605E334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F7B-4FDA-A9BF-D472605E334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F7B-4FDA-A9BF-D472605E334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F7B-4FDA-A9BF-D472605E3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141504"/>
        <c:axId val="395143808"/>
      </c:lineChart>
      <c:catAx>
        <c:axId val="39514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43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1438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415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0A2-43CE-8DB2-2E508049725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0A2-43CE-8DB2-2E508049725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0A2-43CE-8DB2-2E508049725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0A2-43CE-8DB2-2E508049725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0A2-43CE-8DB2-2E508049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50688"/>
        <c:axId val="168052608"/>
      </c:lineChart>
      <c:catAx>
        <c:axId val="1680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5260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805260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506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57-46D7-8616-93D51BF4913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57-46D7-8616-93D51BF4913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57-46D7-8616-93D51BF4913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57-46D7-8616-93D51BF4913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57-46D7-8616-93D51BF4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58112"/>
        <c:axId val="395268480"/>
      </c:lineChart>
      <c:catAx>
        <c:axId val="39525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2684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26848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2581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83-4CCA-93E5-8BDCE1563B3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83-4CCA-93E5-8BDCE1563B3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683-4CCA-93E5-8BDCE1563B3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683-4CCA-93E5-8BDCE1563B3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683-4CCA-93E5-8BDCE1563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48320"/>
        <c:axId val="395450240"/>
      </c:lineChart>
      <c:catAx>
        <c:axId val="39544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4502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4502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4483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5D-4045-A9C9-92348561C5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5D-4045-A9C9-92348561C5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5D-4045-A9C9-92348561C5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5D-4045-A9C9-92348561C5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5D-4045-A9C9-92348561C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507200"/>
        <c:axId val="395509120"/>
      </c:lineChart>
      <c:catAx>
        <c:axId val="39550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5091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55091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507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46-4D15-8472-BED7CF8C5DC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046-4D15-8472-BED7CF8C5DC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046-4D15-8472-BED7CF8C5DC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046-4D15-8472-BED7CF8C5D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046-4D15-8472-BED7CF8C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606656"/>
        <c:axId val="395617408"/>
      </c:lineChart>
      <c:catAx>
        <c:axId val="39560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617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6174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6066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DEA-477A-AD75-AF9A2CE0093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DEA-477A-AD75-AF9A2CE0093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DEA-477A-AD75-AF9A2CE0093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DEA-477A-AD75-AF9A2CE0093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DEA-477A-AD75-AF9A2CE0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662080"/>
        <c:axId val="395664000"/>
      </c:lineChart>
      <c:catAx>
        <c:axId val="39566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6640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6640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6620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18-4684-8C93-DBF2E4E4106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18-4684-8C93-DBF2E4E4106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18-4684-8C93-DBF2E4E4106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718-4684-8C93-DBF2E4E4106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718-4684-8C93-DBF2E4E4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720960"/>
        <c:axId val="395727232"/>
      </c:lineChart>
      <c:catAx>
        <c:axId val="3957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7272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7272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72096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3BF-473B-9DDB-59695234D50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3BF-473B-9DDB-59695234D50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3BF-473B-9DDB-59695234D50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3BF-473B-9DDB-59695234D50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3BF-473B-9DDB-59695234D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164608"/>
        <c:axId val="404166528"/>
      </c:lineChart>
      <c:catAx>
        <c:axId val="4041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1665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1665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164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A04-4E4F-90DC-1A63E2C88D0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A04-4E4F-90DC-1A63E2C88D0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A04-4E4F-90DC-1A63E2C88D0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A04-4E4F-90DC-1A63E2C88D0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A04-4E4F-90DC-1A63E2C8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214912"/>
        <c:axId val="404217216"/>
      </c:lineChart>
      <c:catAx>
        <c:axId val="40421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217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2172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214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1F-4E3E-B6EE-DA5D311969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A1F-4E3E-B6EE-DA5D3119690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A1F-4E3E-B6EE-DA5D311969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A1F-4E3E-B6EE-DA5D311969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A1F-4E3E-B6EE-DA5D3119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405248"/>
        <c:axId val="404411520"/>
      </c:lineChart>
      <c:catAx>
        <c:axId val="4044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4115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4115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40524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39-41BE-A4F3-4B8DBD730C3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39-41BE-A4F3-4B8DBD730C3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39-41BE-A4F3-4B8DBD730C3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39-41BE-A4F3-4B8DBD730C3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C39-41BE-A4F3-4B8DBD73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472576"/>
        <c:axId val="404474496"/>
      </c:lineChart>
      <c:catAx>
        <c:axId val="40447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47449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47449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47257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36-4A64-878A-1847CEFB48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36-4A64-878A-1847CEFB48E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36-4A64-878A-1847CEFB48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36-4A64-878A-1847CEFB48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36-4A64-878A-1847CEFB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92800"/>
        <c:axId val="168095104"/>
      </c:lineChart>
      <c:catAx>
        <c:axId val="16809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9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0951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092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A15-4AC2-8743-BFA1CF6EB96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A15-4AC2-8743-BFA1CF6EB96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A15-4AC2-8743-BFA1CF6EB96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A15-4AC2-8743-BFA1CF6EB96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A15-4AC2-8743-BFA1CF6EB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88800"/>
        <c:axId val="404599168"/>
      </c:lineChart>
      <c:catAx>
        <c:axId val="40458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99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599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88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7FF-4F07-81F2-EFC3FF185E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7FF-4F07-81F2-EFC3FF185E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7FF-4F07-81F2-EFC3FF185E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7FF-4F07-81F2-EFC3FF185E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7FF-4F07-81F2-EFC3FF185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92352"/>
        <c:axId val="404699008"/>
      </c:lineChart>
      <c:catAx>
        <c:axId val="40469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699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6990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6923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E31-424D-82C3-C65646D8DCF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E31-424D-82C3-C65646D8DCF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E31-424D-82C3-C65646D8DCF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E31-424D-82C3-C65646D8DCF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E31-424D-82C3-C65646D8D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17408"/>
        <c:axId val="404819328"/>
      </c:lineChart>
      <c:catAx>
        <c:axId val="40481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8193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8193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8174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85-4A89-9E7A-2F89FDEE316B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85-4A89-9E7A-2F89FDEE316B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685-4A89-9E7A-2F89FDEE316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685-4A89-9E7A-2F89FDEE31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685-4A89-9E7A-2F89FDEE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68096"/>
        <c:axId val="404874368"/>
      </c:lineChart>
      <c:catAx>
        <c:axId val="40486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48743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487436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48680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2F6-4052-937A-D5462D7A546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2F6-4052-937A-D5462D7A546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2F6-4052-937A-D5462D7A546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2F6-4052-937A-D5462D7A546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2F6-4052-937A-D5462D7A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927232"/>
        <c:axId val="404929152"/>
      </c:lineChart>
      <c:catAx>
        <c:axId val="40492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9291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9291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927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F13-4735-970B-8561FB5FCD7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F13-4735-970B-8561FB5FCD7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F13-4735-970B-8561FB5FCD7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F13-4735-970B-8561FB5FCD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F13-4735-970B-8561FB5FC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051264"/>
        <c:axId val="405057920"/>
      </c:lineChart>
      <c:catAx>
        <c:axId val="4050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057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05792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0512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33-4D69-80D0-00486036647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33-4D69-80D0-00486036647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533-4D69-80D0-00486036647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533-4D69-80D0-00486036647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533-4D69-80D0-00486036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02592"/>
        <c:axId val="405104512"/>
      </c:lineChart>
      <c:catAx>
        <c:axId val="40510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1045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1045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1025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98-4036-A7BB-79EE199BE5F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698-4036-A7BB-79EE199BE5F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698-4036-A7BB-79EE199BE5F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698-4036-A7BB-79EE199BE5F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698-4036-A7BB-79EE199BE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45088"/>
        <c:axId val="405147008"/>
      </c:lineChart>
      <c:catAx>
        <c:axId val="4051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1470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14700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1450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566" r="0.75000000000000566" t="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E8C-4F8A-929E-5CB67160411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E8C-4F8A-929E-5CB67160411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E8C-4F8A-929E-5CB67160411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E8C-4F8A-929E-5CB6716041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E8C-4F8A-929E-5CB671604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195776"/>
        <c:axId val="405202048"/>
      </c:lineChart>
      <c:catAx>
        <c:axId val="40519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20204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2020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1957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34-401D-977E-B8B89F9F872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34-401D-977E-B8B89F9F872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F34-401D-977E-B8B89F9F872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F34-401D-977E-B8B89F9F872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F34-401D-977E-B8B89F9F8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55232"/>
        <c:axId val="405457536"/>
      </c:lineChart>
      <c:catAx>
        <c:axId val="4054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457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457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455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89-4DAE-AF85-BBBC97764D5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89-4DAE-AF85-BBBC97764D5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89-4DAE-AF85-BBBC97764D5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89-4DAE-AF85-BBBC97764D5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89-4DAE-AF85-BBBC97764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406016"/>
        <c:axId val="168412288"/>
      </c:lineChart>
      <c:catAx>
        <c:axId val="16840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84122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841228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84060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18-4401-A00E-AFCFB79EC0E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18-4401-A00E-AFCFB79EC0E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318-4401-A00E-AFCFB79EC0E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318-4401-A00E-AFCFB79EC0E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318-4401-A00E-AFCFB79E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580032"/>
        <c:axId val="405590400"/>
      </c:lineChart>
      <c:catAx>
        <c:axId val="40558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5904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5904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58003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A3-4678-A702-95BF592AF11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A3-4678-A702-95BF592AF11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AA3-4678-A702-95BF592AF11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AA3-4678-A702-95BF592AF11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AA3-4678-A702-95BF592A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35072"/>
        <c:axId val="405636992"/>
      </c:lineChart>
      <c:catAx>
        <c:axId val="4056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636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6369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63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13E-4DB0-91C5-3BE1E23063F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13E-4DB0-91C5-3BE1E23063F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13E-4DB0-91C5-3BE1E23063F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13E-4DB0-91C5-3BE1E23063F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13E-4DB0-91C5-3BE1E2306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39712"/>
        <c:axId val="405941632"/>
      </c:lineChart>
      <c:catAx>
        <c:axId val="4059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416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9416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397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DA-4331-93AC-9E83DD16CEE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3DA-4331-93AC-9E83DD16CEE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3DA-4331-93AC-9E83DD16CEE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3DA-4331-93AC-9E83DD16CEE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3DA-4331-93AC-9E83DD16C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94112"/>
        <c:axId val="405738624"/>
      </c:lineChart>
      <c:catAx>
        <c:axId val="40599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738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573862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9941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ED-4C6C-9B2B-082C175A70CD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ED-4C6C-9B2B-082C175A70CD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ED-4C6C-9B2B-082C175A70C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ED-4C6C-9B2B-082C175A70C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ED-4C6C-9B2B-082C175A7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791488"/>
        <c:axId val="405793408"/>
      </c:lineChart>
      <c:catAx>
        <c:axId val="4057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7934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7934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7914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43A-44AF-B023-9649122D222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43A-44AF-B023-9649122D222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43A-44AF-B023-9649122D222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43A-44AF-B023-9649122D22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43A-44AF-B023-9649122D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29888"/>
        <c:axId val="405844352"/>
      </c:lineChart>
      <c:catAx>
        <c:axId val="40582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8443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8443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8298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53-41FD-BCFB-B360E0DDFCF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53-41FD-BCFB-B360E0DDFCF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53-41FD-BCFB-B360E0DDFCF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53-41FD-BCFB-B360E0DDFCF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53-41FD-BCFB-B360E0DD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89024"/>
        <c:axId val="405890944"/>
      </c:lineChart>
      <c:catAx>
        <c:axId val="4058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8909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58909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58890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036-4CA7-A5CD-E4797547F47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036-4CA7-A5CD-E4797547F47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036-4CA7-A5CD-E4797547F47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036-4CA7-A5CD-E4797547F4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036-4CA7-A5CD-E4797547F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348928"/>
        <c:axId val="406351232"/>
      </c:lineChart>
      <c:catAx>
        <c:axId val="4063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351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3512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3489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78F-4AFA-8BCC-CE48CD47F0C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78F-4AFA-8BCC-CE48CD47F0C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78F-4AFA-8BCC-CE48CD47F0C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78F-4AFA-8BCC-CE48CD47F0C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78F-4AFA-8BCC-CE48CD47F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00000"/>
        <c:axId val="406414464"/>
      </c:lineChart>
      <c:catAx>
        <c:axId val="4064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144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144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000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3D-454F-8358-44DD928802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23D-454F-8358-44DD928802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23D-454F-8358-44DD928802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23D-454F-8358-44DD928802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23D-454F-8358-44DD9288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50944"/>
        <c:axId val="406452864"/>
      </c:lineChart>
      <c:catAx>
        <c:axId val="40645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528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528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509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64-46A7-A42A-2B4D41F2C77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64-46A7-A42A-2B4D41F2C77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64-46A7-A42A-2B4D41F2C7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64-46A7-A42A-2B4D41F2C7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64-46A7-A42A-2B4D41F2C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731392"/>
        <c:axId val="168733312"/>
      </c:lineChart>
      <c:catAx>
        <c:axId val="16873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87333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87333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87313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7D-4536-9346-EDBF3F7EFA5D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7D-4536-9346-EDBF3F7EFA5D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97D-4536-9346-EDBF3F7EFA5D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97D-4536-9346-EDBF3F7EFA5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97D-4536-9346-EDBF3F7EF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116608"/>
        <c:axId val="406118784"/>
      </c:lineChart>
      <c:catAx>
        <c:axId val="40611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1187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1187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1166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9C-46E7-987F-D3C1A7F127D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79C-46E7-987F-D3C1A7F127D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79C-46E7-987F-D3C1A7F127D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79C-46E7-987F-D3C1A7F127D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79C-46E7-987F-D3C1A7F1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232448"/>
        <c:axId val="406243200"/>
      </c:lineChart>
      <c:catAx>
        <c:axId val="40623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243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24320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2324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DA-439F-BF89-69FC69C62BC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DA-439F-BF89-69FC69C62BC9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0DA-439F-BF89-69FC69C62BC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0DA-439F-BF89-69FC69C62B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0DA-439F-BF89-69FC69C6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287872"/>
        <c:axId val="406289792"/>
      </c:lineChart>
      <c:catAx>
        <c:axId val="40628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2897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2897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2878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96-40B7-91EF-6D977876F2D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C96-40B7-91EF-6D977876F2D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C96-40B7-91EF-6D977876F2D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C96-40B7-91EF-6D977876F2D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C96-40B7-91EF-6D977876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461440"/>
        <c:axId val="406475904"/>
      </c:lineChart>
      <c:catAx>
        <c:axId val="4064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4759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4759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4614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C2-49DB-9440-B43B40A239B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C2-49DB-9440-B43B40A239B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C2-49DB-9440-B43B40A239B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C2-49DB-9440-B43B40A239B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C2-49DB-9440-B43B40A23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590208"/>
        <c:axId val="406592128"/>
      </c:lineChart>
      <c:catAx>
        <c:axId val="4065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5921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5921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5902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CEE-4884-A417-F5680CC6DE9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CEE-4884-A417-F5680CC6DE9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CEE-4884-A417-F5680CC6DE9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CEE-4884-A417-F5680CC6DE9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CEE-4884-A417-F5680CC6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648704"/>
        <c:axId val="406659456"/>
      </c:lineChart>
      <c:catAx>
        <c:axId val="40664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659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6594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648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 paperSize="9" orientation="landscape" horizontalDpi="300" verticalDpi="300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C9A-4404-AFF3-75A76E78A0E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C9A-4404-AFF3-75A76E78A0E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C9A-4404-AFF3-75A76E78A0E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C9A-4404-AFF3-75A76E78A0E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C9A-4404-AFF3-75A76E78A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704128"/>
        <c:axId val="406706048"/>
      </c:lineChart>
      <c:catAx>
        <c:axId val="40670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7060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70604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7041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719-4151-8ED8-001718D63F0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719-4151-8ED8-001718D63F0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719-4151-8ED8-001718D63F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719-4151-8ED8-001718D63F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719-4151-8ED8-001718D6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742528"/>
        <c:axId val="406744448"/>
      </c:lineChart>
      <c:catAx>
        <c:axId val="4067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67444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67444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7425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753-4AA9-9C1E-E32D3A535BB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753-4AA9-9C1E-E32D3A535BB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753-4AA9-9C1E-E32D3A535BB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753-4AA9-9C1E-E32D3A535BB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753-4AA9-9C1E-E32D3A535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801408"/>
        <c:axId val="406803584"/>
      </c:lineChart>
      <c:catAx>
        <c:axId val="4068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8035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68035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80140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00-4142-883F-9BA4741199D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00-4142-883F-9BA4741199D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00-4142-883F-9BA4741199D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200-4142-883F-9BA4741199D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200-4142-883F-9BA47411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921600"/>
        <c:axId val="406923904"/>
      </c:lineChart>
      <c:catAx>
        <c:axId val="406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923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69239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6921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7464093439574"/>
          <c:y val="8.9701149973945599E-2"/>
          <c:w val="0.88215065375472612"/>
          <c:h val="0.70227805523333586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'TEST ÚČINNOSTI ZÁBĚRU'!$D$11</c:f>
              <c:strCache>
                <c:ptCount val="1"/>
                <c:pt idx="0">
                  <c:v>IÚZ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1">
                  <a:shade val="65000"/>
                </a:schemeClr>
              </a:solidFill>
              <a:ln w="9525" cap="flat" cmpd="sng" algn="ctr">
                <a:solidFill>
                  <a:schemeClr val="accent1">
                    <a:shade val="65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'TEST ÚČINNOSTI ZÁBĚRU'!$A$12:$A$17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'TEST ÚČINNOSTI ZÁBĚRU'!$D$12:$D$17</c:f>
              <c:numCache>
                <c:formatCode>0.00</c:formatCode>
                <c:ptCount val="6"/>
                <c:pt idx="0">
                  <c:v>4.8694974678613159</c:v>
                </c:pt>
                <c:pt idx="1">
                  <c:v>4.8950501253132828</c:v>
                </c:pt>
                <c:pt idx="2">
                  <c:v>4.7387974827507779</c:v>
                </c:pt>
                <c:pt idx="3">
                  <c:v>4.9150676313306079</c:v>
                </c:pt>
                <c:pt idx="4">
                  <c:v>4.889592990279489</c:v>
                </c:pt>
                <c:pt idx="5">
                  <c:v>4.9228103339634535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70-44FB-90DF-E772D7E3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28160"/>
        <c:axId val="132430080"/>
      </c:scatterChart>
      <c:valAx>
        <c:axId val="132428160"/>
        <c:scaling>
          <c:orientation val="minMax"/>
          <c:max val="6"/>
        </c:scaling>
        <c:delete val="1"/>
        <c:axPos val="b"/>
        <c:numFmt formatCode="General" sourceLinked="1"/>
        <c:majorTickMark val="out"/>
        <c:minorTickMark val="none"/>
        <c:tickLblPos val="nextTo"/>
        <c:crossAx val="132430080"/>
        <c:crossesAt val="0.5"/>
        <c:crossBetween val="midCat"/>
      </c:valAx>
      <c:valAx>
        <c:axId val="132430080"/>
        <c:scaling>
          <c:orientation val="minMax"/>
          <c:max val="6.3"/>
          <c:min val="2.7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  <a:alpha val="0"/>
                </a:schemeClr>
              </a:solidFill>
              <a:prstDash val="solid"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2428160"/>
        <c:crosses val="autoZero"/>
        <c:crossBetween val="midCat"/>
        <c:majorUnit val="0.30000000000000004"/>
      </c:valAx>
      <c:spPr>
        <a:noFill/>
        <a:ln>
          <a:solidFill>
            <a:schemeClr val="bg1">
              <a:lumMod val="85000"/>
              <a:alpha val="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2983049127849806"/>
          <c:y val="6.2123491985276467E-5"/>
          <c:w val="9.9480209269050532E-2"/>
          <c:h val="6.58503727938229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A7B-44E8-9C6B-BE06E7CD1DA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A7B-44E8-9C6B-BE06E7CD1DA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A7B-44E8-9C6B-BE06E7CD1DA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A7B-44E8-9C6B-BE06E7CD1DA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A7B-44E8-9C6B-BE06E7CD1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913152"/>
        <c:axId val="168923520"/>
      </c:lineChart>
      <c:catAx>
        <c:axId val="16891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9235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8923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913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F7-486E-B225-654D61DC2D6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F7-486E-B225-654D61DC2D6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1F7-486E-B225-654D61DC2D6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1F7-486E-B225-654D61DC2D6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1F7-486E-B225-654D61DC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976768"/>
        <c:axId val="407048576"/>
      </c:lineChart>
      <c:catAx>
        <c:axId val="40697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485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485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69767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6DB-4177-809C-A08CBBBFDA4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6DB-4177-809C-A08CBBBFDA4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6DB-4177-809C-A08CBBBFDA4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6DB-4177-809C-A08CBBBFDA4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6DB-4177-809C-A08CBBBFD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97344"/>
        <c:axId val="407099264"/>
      </c:lineChart>
      <c:catAx>
        <c:axId val="4070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992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992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0973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010-4703-B60B-F476C405AC9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010-4703-B60B-F476C405AC9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010-4703-B60B-F476C405AC9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010-4703-B60B-F476C405AC9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010-4703-B60B-F476C405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156224"/>
        <c:axId val="407158144"/>
      </c:lineChart>
      <c:catAx>
        <c:axId val="40715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1581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1581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156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523-4E9F-9AF6-C97FB9919A8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523-4E9F-9AF6-C97FB9919A8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523-4E9F-9AF6-C97FB9919A8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523-4E9F-9AF6-C97FB9919A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523-4E9F-9AF6-C97FB991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206528"/>
        <c:axId val="407221376"/>
      </c:lineChart>
      <c:catAx>
        <c:axId val="4072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221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22137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2065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CB-455F-B5BC-DB8B5ABE704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CB-455F-B5BC-DB8B5ABE704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CB-455F-B5BC-DB8B5ABE704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9CB-455F-B5BC-DB8B5ABE704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9CB-455F-B5BC-DB8B5ABE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27488"/>
        <c:axId val="407329408"/>
      </c:lineChart>
      <c:catAx>
        <c:axId val="4073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32940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32940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32748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B8-4EB9-AE25-A0AE8C91FB2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B8-4EB9-AE25-A0AE8C91FB2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B8-4EB9-AE25-A0AE8C91FB2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B8-4EB9-AE25-A0AE8C91FB2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B8-4EB9-AE25-A0AE8C91F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90464"/>
        <c:axId val="407392640"/>
      </c:lineChart>
      <c:catAx>
        <c:axId val="40739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3926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3926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3904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4E-45D5-93E3-AEA7DC3C808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4E-45D5-93E3-AEA7DC3C808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4E-45D5-93E3-AEA7DC3C808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34E-45D5-93E3-AEA7DC3C808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34E-45D5-93E3-AEA7DC3C8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33920"/>
        <c:axId val="407635840"/>
      </c:lineChart>
      <c:catAx>
        <c:axId val="40763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358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6358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339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133-4EC7-8F22-DCC1FB782D8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133-4EC7-8F22-DCC1FB782D8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133-4EC7-8F22-DCC1FB782D8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133-4EC7-8F22-DCC1FB782D8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133-4EC7-8F22-DCC1FB782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80128"/>
        <c:axId val="407682432"/>
      </c:lineChart>
      <c:catAx>
        <c:axId val="4076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82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6824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680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BE-41C4-A99E-7C39A602137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BE-41C4-A99E-7C39A602137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0BE-41C4-A99E-7C39A602137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0BE-41C4-A99E-7C39A602137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0BE-41C4-A99E-7C39A602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31200"/>
        <c:axId val="407737472"/>
      </c:lineChart>
      <c:catAx>
        <c:axId val="4077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737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7374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7312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F7-4947-88FB-98BD2A66D91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F7-4947-88FB-98BD2A66D91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AF7-4947-88FB-98BD2A66D91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AF7-4947-88FB-98BD2A66D91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AF7-4947-88FB-98BD2A66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82144"/>
        <c:axId val="407784064"/>
      </c:lineChart>
      <c:catAx>
        <c:axId val="40778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7840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7840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78214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>
      <c:oddHeader>&amp;F</c:oddHeader>
      <c:oddFooter>Page &amp;P</c:oddFooter>
    </c:headerFooter>
    <c:pageMargins b="1" l="0.75000000000000466" r="0.75000000000000466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61-496D-8EDD-087C58E0D7A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61-496D-8EDD-087C58E0D7A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61-496D-8EDD-087C58E0D7A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61-496D-8EDD-087C58E0D7A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461-496D-8EDD-087C58E0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160064"/>
        <c:axId val="169174912"/>
      </c:lineChart>
      <c:catAx>
        <c:axId val="16916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174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17491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160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D38-4754-8FA4-5D8EAA24E78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D38-4754-8FA4-5D8EAA24E78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D38-4754-8FA4-5D8EAA24E78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D38-4754-8FA4-5D8EAA24E78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D38-4754-8FA4-5D8EAA24E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168704"/>
        <c:axId val="408183168"/>
      </c:lineChart>
      <c:catAx>
        <c:axId val="40816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831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18316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68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587-42A2-AC8E-20B61B2AC52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587-42A2-AC8E-20B61B2AC520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587-42A2-AC8E-20B61B2AC52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587-42A2-AC8E-20B61B2AC52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587-42A2-AC8E-20B61B2AC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214912"/>
        <c:axId val="408221568"/>
      </c:lineChart>
      <c:catAx>
        <c:axId val="40821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2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22156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214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1" l="0.75000000000000466" r="0.75000000000000466" t="1" header="0.5" footer="0.5"/>
    <c:pageSetup paperSize="9" orientation="landscape" horizontalDpi="300" verticalDpi="300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53C-40EF-A445-A6F6FB75EDA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53C-40EF-A445-A6F6FB75EDA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53C-40EF-A445-A6F6FB75EDA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53C-40EF-A445-A6F6FB75EDA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53C-40EF-A445-A6F6FB75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016384"/>
        <c:axId val="408018304"/>
      </c:lineChart>
      <c:catAx>
        <c:axId val="4080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0183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01830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0163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24-4E97-AB0C-EC036154E23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24-4E97-AB0C-EC036154E23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E24-4E97-AB0C-EC036154E23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E24-4E97-AB0C-EC036154E23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E24-4E97-AB0C-EC036154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058880"/>
        <c:axId val="408065152"/>
      </c:lineChart>
      <c:catAx>
        <c:axId val="40805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06515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06515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0588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28-46F8-84EC-606B733E6F1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28-46F8-84EC-606B733E6F1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B28-46F8-84EC-606B733E6F1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B28-46F8-84EC-606B733E6F1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B28-46F8-84EC-606B733E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122112"/>
        <c:axId val="408124032"/>
      </c:lineChart>
      <c:catAx>
        <c:axId val="40812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240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12403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1221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2E-4AFA-AB30-2E4B7674BF0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2E-4AFA-AB30-2E4B7674BF0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A2E-4AFA-AB30-2E4B7674BF0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A2E-4AFA-AB30-2E4B7674BF0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A2E-4AFA-AB30-2E4B7674B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11680"/>
        <c:axId val="408314240"/>
      </c:lineChart>
      <c:catAx>
        <c:axId val="40831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314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3142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311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FC3-4D9B-8924-A67BCF693AD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FC3-4D9B-8924-A67BCF693AD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FC3-4D9B-8924-A67BCF693AD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FC3-4D9B-8924-A67BCF693AD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FC3-4D9B-8924-A67BCF693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67104"/>
        <c:axId val="408369024"/>
      </c:lineChart>
      <c:catAx>
        <c:axId val="40836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3690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36902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3671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A8-476B-8A02-4C98924DC7C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A8-476B-8A02-4C98924DC7C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A8-476B-8A02-4C98924DC7C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7A8-476B-8A02-4C98924DC7C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7A8-476B-8A02-4C98924DC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413696"/>
        <c:axId val="408415616"/>
      </c:lineChart>
      <c:catAx>
        <c:axId val="4084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4156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41561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4136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2D9-4CC7-8FBA-BF4EAC78570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2D9-4CC7-8FBA-BF4EAC78570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2D9-4CC7-8FBA-BF4EAC78570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2D9-4CC7-8FBA-BF4EAC78570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2D9-4CC7-8FBA-BF4EAC78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525824"/>
        <c:axId val="408540288"/>
      </c:lineChart>
      <c:catAx>
        <c:axId val="40852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402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5402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258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B18-4F7D-8979-F48E45FD894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B18-4F7D-8979-F48E45FD894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B18-4F7D-8979-F48E45FD894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B18-4F7D-8979-F48E45FD894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B18-4F7D-8979-F48E45FD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584576"/>
        <c:axId val="408586880"/>
      </c:lineChart>
      <c:catAx>
        <c:axId val="4085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86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858688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5845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00-4689-A7DC-98D3C94618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00-4689-A7DC-98D3C946180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00-4689-A7DC-98D3C94618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00-4689-A7DC-98D3C94618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00-4689-A7DC-98D3C9461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354752"/>
        <c:axId val="169356672"/>
      </c:lineChart>
      <c:catAx>
        <c:axId val="16935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3566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3566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3547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85-4F6E-A975-BD593E3D41FA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A85-4F6E-A975-BD593E3D41FA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A85-4F6E-A975-BD593E3D41F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A85-4F6E-A975-BD593E3D41F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A85-4F6E-A975-BD593E3D4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098496"/>
        <c:axId val="409108864"/>
      </c:lineChart>
      <c:catAx>
        <c:axId val="40909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91088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910886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9098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57-4203-8046-69AC28A39FB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57-4203-8046-69AC28A39FB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857-4203-8046-69AC28A39FB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857-4203-8046-69AC28A39FB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857-4203-8046-69AC28A3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817664"/>
        <c:axId val="408819584"/>
      </c:lineChart>
      <c:catAx>
        <c:axId val="40881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8195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81958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8176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09-4F7E-9D72-C04A78AC585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09-4F7E-9D72-C04A78AC585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509-4F7E-9D72-C04A78AC585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509-4F7E-9D72-C04A78AC585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509-4F7E-9D72-C04A78AC5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876544"/>
        <c:axId val="408878464"/>
      </c:lineChart>
      <c:catAx>
        <c:axId val="4088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8784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88784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876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DF4-4A70-AA7F-7D3648D15DA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DF4-4A70-AA7F-7D3648D15DA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DF4-4A70-AA7F-7D3648D15DA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DF4-4A70-AA7F-7D3648D15DA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DF4-4A70-AA7F-7D3648D1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996480"/>
        <c:axId val="409011328"/>
      </c:lineChart>
      <c:catAx>
        <c:axId val="40899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011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901132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89964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Best 200m Time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81796778341320941"/>
          <c:h val="0.712538746355097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STReportPg2play!$P$11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STReportPg2play!$P$12:$P$27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17-4E15-ABD0-687AF6C1C0DD}"/>
            </c:ext>
          </c:extLst>
        </c:ser>
        <c:ser>
          <c:idx val="1"/>
          <c:order val="1"/>
          <c:tx>
            <c:strRef>
              <c:f>STReportPg2play!$Q$11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STReportPg2play!$Q$12:$Q$27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17-4E15-ABD0-687AF6C1C0DD}"/>
            </c:ext>
          </c:extLst>
        </c:ser>
        <c:ser>
          <c:idx val="2"/>
          <c:order val="2"/>
          <c:tx>
            <c:strRef>
              <c:f>STReportPg2play!$R$11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STReportPg2play!$R$12:$R$27</c:f>
              <c:numCache>
                <c:formatCode>m:ss.0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17-4E15-ABD0-687AF6C1C0DD}"/>
            </c:ext>
          </c:extLst>
        </c:ser>
        <c:ser>
          <c:idx val="3"/>
          <c:order val="3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{3F09721F-084A-4FB7-9967-175C706705AE}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D17-4E15-ABD0-687AF6C1C0DD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{CC00DA8A-989B-4FEA-B4FA-270865985BE1}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D17-4E15-ABD0-687AF6C1C0DD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{15605FE2-A608-4971-AC29-AE06AF4437A6}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1D17-4E15-ABD0-687AF6C1C0DD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{57DFBA6C-99FA-4AB4-8AB6-323259C5845B}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D17-4E15-ABD0-687AF6C1C0DD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{42F53904-0D96-48EF-8483-C1C850F5792B}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D17-4E15-ABD0-687AF6C1C0DD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{35480366-205A-4DC9-B5FC-1EFAB74BD0EA}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D17-4E15-ABD0-687AF6C1C0DD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{359F6865-B20F-4BF7-93FC-8F93E4299ED5}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D17-4E15-ABD0-687AF6C1C0DD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{DC1D43C7-E7CF-4C36-A055-395595951137}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D17-4E15-ABD0-687AF6C1C0DD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{C16C9F9C-D7F1-48DC-A901-140F52C0F66F}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D17-4E15-ABD0-687AF6C1C0DD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{194BC454-34F4-4C38-99B2-FAA272EABF3D}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D17-4E15-ABD0-687AF6C1C0DD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{580DF0DE-7485-4478-959C-5287566F42A9}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D17-4E15-ABD0-687AF6C1C0DD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{278C235B-1E0F-483A-9090-5D2C6FC30A6B}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D17-4E15-ABD0-687AF6C1C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STReportPg2play!$V$12:$V$23</c:f>
              <c:numCache>
                <c:formatCode>General</c:formatCode>
                <c:ptCount val="12"/>
                <c:pt idx="0">
                  <c:v>21</c:v>
                </c:pt>
                <c:pt idx="1">
                  <c:v>52</c:v>
                </c:pt>
                <c:pt idx="2">
                  <c:v>82</c:v>
                </c:pt>
                <c:pt idx="3">
                  <c:v>113</c:v>
                </c:pt>
                <c:pt idx="4">
                  <c:v>144</c:v>
                </c:pt>
                <c:pt idx="5">
                  <c:v>172</c:v>
                </c:pt>
                <c:pt idx="6">
                  <c:v>203</c:v>
                </c:pt>
                <c:pt idx="7">
                  <c:v>233</c:v>
                </c:pt>
                <c:pt idx="8">
                  <c:v>264</c:v>
                </c:pt>
                <c:pt idx="9">
                  <c:v>294</c:v>
                </c:pt>
                <c:pt idx="10">
                  <c:v>325</c:v>
                </c:pt>
                <c:pt idx="11">
                  <c:v>356</c:v>
                </c:pt>
              </c:numCache>
            </c:numRef>
          </c:xVal>
          <c:yVal>
            <c:numRef>
              <c:f>STReportPg2play!$W$12:$W$23</c:f>
              <c:numCache>
                <c:formatCode>General</c:formatCode>
                <c:ptCount val="12"/>
                <c:pt idx="0">
                  <c:v>1.3079000000000001E-3</c:v>
                </c:pt>
                <c:pt idx="1">
                  <c:v>1.3079000000000001E-3</c:v>
                </c:pt>
                <c:pt idx="2">
                  <c:v>1.3079000000000001E-3</c:v>
                </c:pt>
                <c:pt idx="3">
                  <c:v>1.3079000000000001E-3</c:v>
                </c:pt>
                <c:pt idx="4">
                  <c:v>1.3079000000000001E-3</c:v>
                </c:pt>
                <c:pt idx="5">
                  <c:v>1.3079000000000001E-3</c:v>
                </c:pt>
                <c:pt idx="6">
                  <c:v>1.3079000000000001E-3</c:v>
                </c:pt>
                <c:pt idx="7">
                  <c:v>1.3079000000000001E-3</c:v>
                </c:pt>
                <c:pt idx="8">
                  <c:v>1.3079000000000001E-3</c:v>
                </c:pt>
                <c:pt idx="9">
                  <c:v>1.3079000000000001E-3</c:v>
                </c:pt>
                <c:pt idx="10">
                  <c:v>1.3079000000000001E-3</c:v>
                </c:pt>
                <c:pt idx="11">
                  <c:v>1.3079000000000001E-3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D17-4E15-ABD0-687AF6C1C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593728"/>
        <c:axId val="409604096"/>
      </c:scatterChart>
      <c:valAx>
        <c:axId val="409593728"/>
        <c:scaling>
          <c:orientation val="minMax"/>
          <c:max val="3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Date</a:t>
                </a:r>
              </a:p>
            </c:rich>
          </c:tx>
          <c:layout>
            <c:manualLayout>
              <c:xMode val="edge"/>
              <c:yMode val="edge"/>
              <c:x val="0.48217714946742496"/>
              <c:y val="0.94436550111952589"/>
            </c:manualLayout>
          </c:layout>
          <c:overlay val="0"/>
        </c:title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409604096"/>
        <c:crosses val="autoZero"/>
        <c:crossBetween val="midCat"/>
      </c:valAx>
      <c:valAx>
        <c:axId val="409604096"/>
        <c:scaling>
          <c:orientation val="minMax"/>
          <c:min val="1.3079000000000005E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NZ"/>
                  <a:t>200m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m:ss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50" baseline="0"/>
            </a:pPr>
            <a:endParaRPr lang="cs-CZ"/>
          </a:p>
        </c:txPr>
        <c:crossAx val="409593728"/>
        <c:crosses val="autoZero"/>
        <c:crossBetween val="midCat"/>
        <c:majorUnit val="4.6300000000000021E-5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9885051577855093"/>
          <c:y val="5.2968480694621567E-2"/>
          <c:w val="0.17049185130928401"/>
          <c:h val="0.2121265094445731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600"/>
              <a:t>Time</a:t>
            </a:r>
            <a:r>
              <a:rPr lang="en-NZ" sz="1600" baseline="0"/>
              <a:t> at AT</a:t>
            </a:r>
            <a:endParaRPr lang="en-NZ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02062760254973"/>
          <c:y val="0.13220132892779654"/>
          <c:w val="0.81796778341320941"/>
          <c:h val="0.712538746355097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STReportPg2play!$P$11</c:f>
              <c:strCache>
                <c:ptCount val="1"/>
                <c:pt idx="0">
                  <c:v>2009-2010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STReportPg2play!$P$33:$P$48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E9-4661-B083-3D46DA270A9F}"/>
            </c:ext>
          </c:extLst>
        </c:ser>
        <c:ser>
          <c:idx val="1"/>
          <c:order val="1"/>
          <c:tx>
            <c:strRef>
              <c:f>STReportPg2play!$Q$11</c:f>
              <c:strCache>
                <c:ptCount val="1"/>
                <c:pt idx="0">
                  <c:v>2010-2011</c:v>
                </c:pt>
              </c:strCache>
            </c:strRef>
          </c:tx>
          <c:spPr>
            <a:ln w="28575">
              <a:solidFill>
                <a:srgbClr val="DE2E47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STReportPg2play!$Q$33:$Q$48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E9-4661-B083-3D46DA270A9F}"/>
            </c:ext>
          </c:extLst>
        </c:ser>
        <c:ser>
          <c:idx val="2"/>
          <c:order val="2"/>
          <c:tx>
            <c:strRef>
              <c:f>STReportPg2play!$R$11</c:f>
              <c:strCache>
                <c:ptCount val="1"/>
                <c:pt idx="0">
                  <c:v>2011-2012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xVal>
            <c:strRef>
              <c:f>STReportPg2play!$O$12:$O$27</c:f>
              <c:strCache>
                <c:ptCount val="16"/>
                <c:pt idx="1">
                  <c:v>#HODNOTA!</c:v>
                </c:pt>
                <c:pt idx="2">
                  <c:v>#HODNOTA!</c:v>
                </c:pt>
                <c:pt idx="3">
                  <c:v>#HODNOTA!</c:v>
                </c:pt>
                <c:pt idx="4">
                  <c:v>#HODNOTA!</c:v>
                </c:pt>
                <c:pt idx="5">
                  <c:v>#HODNOTA!</c:v>
                </c:pt>
                <c:pt idx="6">
                  <c:v>#HODNOTA!</c:v>
                </c:pt>
                <c:pt idx="7">
                  <c:v>#HODNOTA!</c:v>
                </c:pt>
                <c:pt idx="8">
                  <c:v>#HODNOTA!</c:v>
                </c:pt>
                <c:pt idx="9">
                  <c:v>#HODNOTA!</c:v>
                </c:pt>
                <c:pt idx="10">
                  <c:v>#HODNOTA!</c:v>
                </c:pt>
                <c:pt idx="11">
                  <c:v>#HODNOTA!</c:v>
                </c:pt>
                <c:pt idx="12">
                  <c:v>#HODNOTA!</c:v>
                </c:pt>
                <c:pt idx="13">
                  <c:v>#HODNOTA!</c:v>
                </c:pt>
                <c:pt idx="14">
                  <c:v>#HODNOTA!</c:v>
                </c:pt>
                <c:pt idx="15">
                  <c:v>#HODNOTA!</c:v>
                </c:pt>
              </c:strCache>
            </c:strRef>
          </c:xVal>
          <c:yVal>
            <c:numRef>
              <c:f>STReportPg2play!$R$33:$R$48</c:f>
              <c:numCache>
                <c:formatCode>0.0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E9-4661-B083-3D46DA270A9F}"/>
            </c:ext>
          </c:extLst>
        </c:ser>
        <c:ser>
          <c:idx val="3"/>
          <c:order val="3"/>
          <c:tx>
            <c:v>Dummy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0"/>
              <c:tx>
                <c:strRef>
                  <c:f>STReportPg2play!$X$12</c:f>
                  <c:strCache>
                    <c:ptCount val="1"/>
                    <c:pt idx="0">
                      <c:v>Oct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{ED7B5847-F4A6-4A80-BDAE-12CDC40760B7}</c15:txfldGUID>
                      <c15:f>STReportPg2play!$X$12</c15:f>
                      <c15:dlblFieldTableCache>
                        <c:ptCount val="1"/>
                        <c:pt idx="0">
                          <c:v>Oct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0E9-4661-B083-3D46DA270A9F}"/>
                </c:ext>
              </c:extLst>
            </c:dLbl>
            <c:dLbl>
              <c:idx val="1"/>
              <c:tx>
                <c:strRef>
                  <c:f>STReportPg2play!$X$13</c:f>
                  <c:strCache>
                    <c:ptCount val="1"/>
                    <c:pt idx="0">
                      <c:v>Nov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{86002995-82FB-4CB5-BE6A-99920DC84519}</c15:txfldGUID>
                      <c15:f>STReportPg2play!$X$13</c15:f>
                      <c15:dlblFieldTableCache>
                        <c:ptCount val="1"/>
                        <c:pt idx="0">
                          <c:v>Nov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0E9-4661-B083-3D46DA270A9F}"/>
                </c:ext>
              </c:extLst>
            </c:dLbl>
            <c:dLbl>
              <c:idx val="2"/>
              <c:tx>
                <c:strRef>
                  <c:f>STReportPg2play!$X$14</c:f>
                  <c:strCache>
                    <c:ptCount val="1"/>
                    <c:pt idx="0">
                      <c:v>Dec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{BB789B6F-F7CC-407A-95A1-7CBE45A48309}</c15:txfldGUID>
                      <c15:f>STReportPg2play!$X$14</c15:f>
                      <c15:dlblFieldTableCache>
                        <c:ptCount val="1"/>
                        <c:pt idx="0">
                          <c:v>Dec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0E9-4661-B083-3D46DA270A9F}"/>
                </c:ext>
              </c:extLst>
            </c:dLbl>
            <c:dLbl>
              <c:idx val="3"/>
              <c:tx>
                <c:strRef>
                  <c:f>STReportPg2play!$X$15</c:f>
                  <c:strCache>
                    <c:ptCount val="1"/>
                    <c:pt idx="0">
                      <c:v>Jan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{E16FBE7C-E83B-4DE7-A7E4-5B4180C65498}</c15:txfldGUID>
                      <c15:f>STReportPg2play!$X$15</c15:f>
                      <c15:dlblFieldTableCache>
                        <c:ptCount val="1"/>
                        <c:pt idx="0">
                          <c:v>Jan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0E9-4661-B083-3D46DA270A9F}"/>
                </c:ext>
              </c:extLst>
            </c:dLbl>
            <c:dLbl>
              <c:idx val="4"/>
              <c:tx>
                <c:strRef>
                  <c:f>STReportPg2play!$X$16</c:f>
                  <c:strCache>
                    <c:ptCount val="1"/>
                    <c:pt idx="0">
                      <c:v>Feb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{DF63B9F1-6B7E-4DC1-89AF-07268AA9E968}</c15:txfldGUID>
                      <c15:f>STReportPg2play!$X$16</c15:f>
                      <c15:dlblFieldTableCache>
                        <c:ptCount val="1"/>
                        <c:pt idx="0">
                          <c:v>Feb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0E9-4661-B083-3D46DA270A9F}"/>
                </c:ext>
              </c:extLst>
            </c:dLbl>
            <c:dLbl>
              <c:idx val="5"/>
              <c:tx>
                <c:strRef>
                  <c:f>STReportPg2play!$X$17</c:f>
                  <c:strCache>
                    <c:ptCount val="1"/>
                    <c:pt idx="0">
                      <c:v>Mar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{D84B0A14-909C-4988-86EC-2529C52D1018}</c15:txfldGUID>
                      <c15:f>STReportPg2play!$X$17</c15:f>
                      <c15:dlblFieldTableCache>
                        <c:ptCount val="1"/>
                        <c:pt idx="0">
                          <c:v>Mar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0E9-4661-B083-3D46DA270A9F}"/>
                </c:ext>
              </c:extLst>
            </c:dLbl>
            <c:dLbl>
              <c:idx val="6"/>
              <c:tx>
                <c:strRef>
                  <c:f>STReportPg2play!$X$18</c:f>
                  <c:strCache>
                    <c:ptCount val="1"/>
                    <c:pt idx="0">
                      <c:v>Apr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{FD0587CA-4D9F-4657-A0E8-6DFD8C292B85}</c15:txfldGUID>
                      <c15:f>STReportPg2play!$X$18</c15:f>
                      <c15:dlblFieldTableCache>
                        <c:ptCount val="1"/>
                        <c:pt idx="0">
                          <c:v>Apr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0E9-4661-B083-3D46DA270A9F}"/>
                </c:ext>
              </c:extLst>
            </c:dLbl>
            <c:dLbl>
              <c:idx val="7"/>
              <c:tx>
                <c:strRef>
                  <c:f>STReportPg2play!$X$19</c:f>
                  <c:strCache>
                    <c:ptCount val="1"/>
                    <c:pt idx="0">
                      <c:v>May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{8C3FD95F-83B7-4D67-9F8F-9F4E8349CA4F}</c15:txfldGUID>
                      <c15:f>STReportPg2play!$X$19</c15:f>
                      <c15:dlblFieldTableCache>
                        <c:ptCount val="1"/>
                        <c:pt idx="0">
                          <c:v>May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0E9-4661-B083-3D46DA270A9F}"/>
                </c:ext>
              </c:extLst>
            </c:dLbl>
            <c:dLbl>
              <c:idx val="8"/>
              <c:tx>
                <c:strRef>
                  <c:f>STReportPg2play!$X$20</c:f>
                  <c:strCache>
                    <c:ptCount val="1"/>
                    <c:pt idx="0">
                      <c:v>June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{EB7336E4-B559-49F7-B2E2-22FAFAFDCAFF}</c15:txfldGUID>
                      <c15:f>STReportPg2play!$X$20</c15:f>
                      <c15:dlblFieldTableCache>
                        <c:ptCount val="1"/>
                        <c:pt idx="0">
                          <c:v>June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0E9-4661-B083-3D46DA270A9F}"/>
                </c:ext>
              </c:extLst>
            </c:dLbl>
            <c:dLbl>
              <c:idx val="9"/>
              <c:tx>
                <c:strRef>
                  <c:f>STReportPg2play!$X$21</c:f>
                  <c:strCache>
                    <c:ptCount val="1"/>
                    <c:pt idx="0">
                      <c:v>Jul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{AB198F3B-3BD0-4F26-BAB1-B0C6BA32B3CE}</c15:txfldGUID>
                      <c15:f>STReportPg2play!$X$21</c15:f>
                      <c15:dlblFieldTableCache>
                        <c:ptCount val="1"/>
                        <c:pt idx="0">
                          <c:v>Jul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0E9-4661-B083-3D46DA270A9F}"/>
                </c:ext>
              </c:extLst>
            </c:dLbl>
            <c:dLbl>
              <c:idx val="10"/>
              <c:tx>
                <c:strRef>
                  <c:f>STReportPg2play!$X$22</c:f>
                  <c:strCache>
                    <c:ptCount val="1"/>
                    <c:pt idx="0">
                      <c:v>Aug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{0A39D077-696F-4456-85A7-0D43B3EB569B}</c15:txfldGUID>
                      <c15:f>STReportPg2play!$X$22</c15:f>
                      <c15:dlblFieldTableCache>
                        <c:ptCount val="1"/>
                        <c:pt idx="0">
                          <c:v>Aug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0E9-4661-B083-3D46DA270A9F}"/>
                </c:ext>
              </c:extLst>
            </c:dLbl>
            <c:dLbl>
              <c:idx val="11"/>
              <c:tx>
                <c:strRef>
                  <c:f>STReportPg2play!$X$23</c:f>
                  <c:strCache>
                    <c:ptCount val="1"/>
                    <c:pt idx="0">
                      <c:v>Sept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100" b="0" i="0" strike="noStrike" baseline="0">
                      <a:latin typeface="Calibri" pitchFamily="34" charset="0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{449012B7-A865-4585-9C9C-48F8A5E65E9E}</c15:txfldGUID>
                      <c15:f>STReportPg2play!$X$23</c15:f>
                      <c15:dlblFieldTableCache>
                        <c:ptCount val="1"/>
                        <c:pt idx="0">
                          <c:v>Sept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0E9-4661-B083-3D46DA270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latin typeface="Calibri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STReportPg2play!$V$12:$V$23</c:f>
              <c:numCache>
                <c:formatCode>General</c:formatCode>
                <c:ptCount val="12"/>
                <c:pt idx="0">
                  <c:v>21</c:v>
                </c:pt>
                <c:pt idx="1">
                  <c:v>52</c:v>
                </c:pt>
                <c:pt idx="2">
                  <c:v>82</c:v>
                </c:pt>
                <c:pt idx="3">
                  <c:v>113</c:v>
                </c:pt>
                <c:pt idx="4">
                  <c:v>144</c:v>
                </c:pt>
                <c:pt idx="5">
                  <c:v>172</c:v>
                </c:pt>
                <c:pt idx="6">
                  <c:v>203</c:v>
                </c:pt>
                <c:pt idx="7">
                  <c:v>233</c:v>
                </c:pt>
                <c:pt idx="8">
                  <c:v>264</c:v>
                </c:pt>
                <c:pt idx="9">
                  <c:v>294</c:v>
                </c:pt>
                <c:pt idx="10">
                  <c:v>325</c:v>
                </c:pt>
                <c:pt idx="11">
                  <c:v>356</c:v>
                </c:pt>
              </c:numCache>
            </c:numRef>
          </c:xVal>
          <c:yVal>
            <c:numRef>
              <c:f>STReportPg2play!$W$33:$W$44</c:f>
              <c:numCache>
                <c:formatCode>General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0E9-4661-B083-3D46DA270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735552"/>
        <c:axId val="409737472"/>
      </c:scatterChart>
      <c:valAx>
        <c:axId val="409735552"/>
        <c:scaling>
          <c:orientation val="minMax"/>
          <c:max val="3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Date</a:t>
                </a:r>
              </a:p>
            </c:rich>
          </c:tx>
          <c:layout>
            <c:manualLayout>
              <c:xMode val="edge"/>
              <c:yMode val="edge"/>
              <c:x val="0.48217714946742496"/>
              <c:y val="0.94436550111952589"/>
            </c:manualLayout>
          </c:layout>
          <c:overlay val="0"/>
        </c:title>
        <c:numFmt formatCode="#,##0" sourceLinked="0"/>
        <c:majorTickMark val="none"/>
        <c:minorTickMark val="none"/>
        <c:tickLblPos val="none"/>
        <c:spPr>
          <a:ln>
            <a:solidFill>
              <a:schemeClr val="bg1">
                <a:lumMod val="65000"/>
              </a:schemeClr>
            </a:solidFill>
          </a:ln>
        </c:spPr>
        <c:crossAx val="409737472"/>
        <c:crosses val="autoZero"/>
        <c:crossBetween val="midCat"/>
      </c:valAx>
      <c:valAx>
        <c:axId val="409737472"/>
        <c:scaling>
          <c:orientation val="minMax"/>
          <c:min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NZ"/>
                  <a:t>100m Time</a:t>
                </a:r>
              </a:p>
            </c:rich>
          </c:tx>
          <c:layout>
            <c:manualLayout>
              <c:xMode val="edge"/>
              <c:yMode val="edge"/>
              <c:x val="6.0322353795435844E-3"/>
              <c:y val="0.3986681789908894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50" baseline="0"/>
            </a:pPr>
            <a:endParaRPr lang="cs-CZ"/>
          </a:p>
        </c:txPr>
        <c:crossAx val="409735552"/>
        <c:crosses val="autoZero"/>
        <c:crossBetween val="midCat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9885051577855093"/>
          <c:y val="5.2968480694621567E-2"/>
          <c:w val="0.17049185130928401"/>
          <c:h val="0.2121265094445731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F2-451B-9262-A5E8D07063E0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F2-451B-9262-A5E8D07063E0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F2-451B-9262-A5E8D07063E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F2-451B-9262-A5E8D07063E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F2-451B-9262-A5E8D0706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409536"/>
        <c:axId val="169477248"/>
      </c:lineChart>
      <c:catAx>
        <c:axId val="16940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47724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47724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4095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A8-42FB-9228-4B6B43ACFCF2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A8-42FB-9228-4B6B43ACFCF2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CA8-42FB-9228-4B6B43ACFCF2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CA8-42FB-9228-4B6B43ACFCF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CA8-42FB-9228-4B6B43ACF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526016"/>
        <c:axId val="169527936"/>
      </c:lineChart>
      <c:catAx>
        <c:axId val="1695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52793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695279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5260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49-481E-B34F-835430CC5A8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49-481E-B34F-835430CC5A8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C49-481E-B34F-835430CC5A8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C49-481E-B34F-835430CC5A8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C49-481E-B34F-835430CC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600896"/>
        <c:axId val="169603456"/>
      </c:lineChart>
      <c:catAx>
        <c:axId val="1696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60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60345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6008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F68-4F32-98DD-57E470946F9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F68-4F32-98DD-57E470946F9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F68-4F32-98DD-57E470946F9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F68-4F32-98DD-57E470946F9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F68-4F32-98DD-57E470946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75808"/>
        <c:axId val="169977728"/>
      </c:lineChart>
      <c:catAx>
        <c:axId val="16997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699777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9977728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69975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3A-4271-8E09-017186D0E91A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3A-4271-8E09-017186D0E91A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33A-4271-8E09-017186D0E91A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33A-4271-8E09-017186D0E91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33A-4271-8E09-017186D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01920"/>
        <c:axId val="170003840"/>
      </c:lineChart>
      <c:catAx>
        <c:axId val="17000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0003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00038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00019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8E-44DE-B08A-70E4617509D0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8E-44DE-B08A-70E4617509D0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8E-44DE-B08A-70E4617509D0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8E-44DE-B08A-70E4617509D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8E-44DE-B08A-70E461750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60800"/>
        <c:axId val="170067072"/>
      </c:lineChart>
      <c:catAx>
        <c:axId val="1700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06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0067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060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5F9-443B-BEC8-691CCB06D80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5F9-443B-BEC8-691CCB06D80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5F9-443B-BEC8-691CCB06D80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5F9-443B-BEC8-691CCB06D80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5F9-443B-BEC8-691CCB06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127744"/>
        <c:axId val="170130048"/>
      </c:lineChart>
      <c:catAx>
        <c:axId val="1701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130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013004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0127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2F3-48AD-B006-16909040AAA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2F3-48AD-B006-16909040AAA6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2F3-48AD-B006-16909040AAA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2F3-48AD-B006-16909040AAA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2F3-48AD-B006-16909040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09024"/>
        <c:axId val="135010944"/>
      </c:lineChart>
      <c:catAx>
        <c:axId val="13500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01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01094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009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59-42D0-9919-C3686D4D282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59-42D0-9919-C3686D4D282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D59-42D0-9919-C3686D4D282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D59-42D0-9919-C3686D4D282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D59-42D0-9919-C3686D4D2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95136"/>
        <c:axId val="172409600"/>
      </c:lineChart>
      <c:catAx>
        <c:axId val="17239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4096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4096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395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0F-49D8-821B-E0611F90D5F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0F-49D8-821B-E0611F90D5F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10F-49D8-821B-E0611F90D5F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10F-49D8-821B-E0611F90D5F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10F-49D8-821B-E0611F90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515712"/>
        <c:axId val="172517632"/>
      </c:lineChart>
      <c:catAx>
        <c:axId val="17251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7251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7251763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72515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E8-4144-864B-05983A8489E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E8-4144-864B-05983A8489E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0E8-4144-864B-05983A8489E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0E8-4144-864B-05983A8489E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0E8-4144-864B-05983A84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631936"/>
        <c:axId val="172642304"/>
      </c:lineChart>
      <c:catAx>
        <c:axId val="17263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423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726423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319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289-4E4E-9326-F185A10309E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289-4E4E-9326-F185A10309E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289-4E4E-9326-F185A10309E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289-4E4E-9326-F185A10309E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289-4E4E-9326-F185A103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678144"/>
        <c:axId val="364578304"/>
      </c:lineChart>
      <c:catAx>
        <c:axId val="1726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578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457830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78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D4-4B01-A7B7-590938503D7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D4-4B01-A7B7-590938503D7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D4-4B01-A7B7-590938503D7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D4-4B01-A7B7-590938503D7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D4-4B01-A7B7-590938503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06592"/>
        <c:axId val="364608512"/>
      </c:lineChart>
      <c:catAx>
        <c:axId val="36460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6085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60851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6065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199-4FE2-8CE7-44CFBCA1638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199-4FE2-8CE7-44CFBCA1638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199-4FE2-8CE7-44CFBCA1638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199-4FE2-8CE7-44CFBCA1638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199-4FE2-8CE7-44CFBCA16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22816"/>
        <c:axId val="364724992"/>
      </c:lineChart>
      <c:catAx>
        <c:axId val="36472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4724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472499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47228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70A-47D7-84F3-09318B836AD1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70A-47D7-84F3-09318B836AD1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70A-47D7-84F3-09318B836AD1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70A-47D7-84F3-09318B836AD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70A-47D7-84F3-09318B836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94240"/>
        <c:axId val="364796160"/>
      </c:lineChart>
      <c:catAx>
        <c:axId val="36479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7961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47961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794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78-4A0A-8C72-8121096A02A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78-4A0A-8C72-8121096A02A1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978-4A0A-8C72-8121096A02A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978-4A0A-8C72-8121096A02A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978-4A0A-8C72-8121096A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32256"/>
        <c:axId val="365891584"/>
      </c:lineChart>
      <c:catAx>
        <c:axId val="36483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5891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58915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4832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B7-43F9-BAEF-7F21770667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FB7-43F9-BAEF-7F217706678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FB7-43F9-BAEF-7F21770667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FB7-43F9-BAEF-7F21770667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FB7-43F9-BAEF-7F217706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927808"/>
        <c:axId val="365938176"/>
      </c:lineChart>
      <c:catAx>
        <c:axId val="36592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59381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59381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592780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146-4CA2-92D4-893FD011C90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146-4CA2-92D4-893FD011C90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146-4CA2-92D4-893FD011C90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146-4CA2-92D4-893FD011C90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146-4CA2-92D4-893FD011C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695552"/>
        <c:axId val="366697472"/>
      </c:lineChart>
      <c:catAx>
        <c:axId val="3666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6697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669747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66955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6E0-4A39-B628-17328E1D4FC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6E0-4A39-B628-17328E1D4FC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6E0-4A39-B628-17328E1D4FC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6E0-4A39-B628-17328E1D4FC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6E0-4A39-B628-17328E1D4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59712"/>
        <c:axId val="135070080"/>
      </c:lineChart>
      <c:catAx>
        <c:axId val="13505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07008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07008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05971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655-47FA-9C01-47EC1885547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655-47FA-9C01-47EC1885547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655-47FA-9C01-47EC1885547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655-47FA-9C01-47EC188554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655-47FA-9C01-47EC18855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11392"/>
        <c:axId val="366817664"/>
      </c:lineChart>
      <c:catAx>
        <c:axId val="3668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17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668176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1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D13-4053-856B-FBD79BFE6024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D13-4053-856B-FBD79BFE6024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D13-4053-856B-FBD79BFE6024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D13-4053-856B-FBD79BFE602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D13-4053-856B-FBD79BFE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7600"/>
        <c:axId val="366868352"/>
      </c:lineChart>
      <c:catAx>
        <c:axId val="3668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68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668683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6857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E5-46DE-943C-DDB3F6BE5A1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E5-46DE-943C-DDB3F6BE5A1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2E5-46DE-943C-DDB3F6BE5A1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2E5-46DE-943C-DDB3F6BE5A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2E5-46DE-943C-DDB3F6BE5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67680"/>
        <c:axId val="367369600"/>
      </c:lineChart>
      <c:catAx>
        <c:axId val="3673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673696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6736960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673676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BB-4FD0-A2CB-4852166648F1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BB-4FD0-A2CB-4852166648F1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6BB-4FD0-A2CB-4852166648F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6BB-4FD0-A2CB-4852166648F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6BB-4FD0-A2CB-485216664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228992"/>
        <c:axId val="390259840"/>
      </c:lineChart>
      <c:catAx>
        <c:axId val="3902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0259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025984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02289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18-4A86-8671-7657E407A01B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18-4A86-8671-7657E407A01B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218-4A86-8671-7657E407A01B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218-4A86-8671-7657E407A01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218-4A86-8671-7657E407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697152"/>
        <c:axId val="391699072"/>
      </c:lineChart>
      <c:catAx>
        <c:axId val="3916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99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916990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1697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C3B-4F1E-80D7-21A8BBD2A3D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C3B-4F1E-80D7-21A8BBD2A3D2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C3B-4F1E-80D7-21A8BBD2A3D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C3B-4F1E-80D7-21A8BBD2A3D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C3B-4F1E-80D7-21A8BBD2A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81760"/>
        <c:axId val="393388416"/>
      </c:lineChart>
      <c:catAx>
        <c:axId val="39338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388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3884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3817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E5E-405C-8B26-C924180F1E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E5E-405C-8B26-C924180F1E0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E5E-405C-8B26-C924180F1E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E5E-405C-8B26-C924180F1E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E5E-405C-8B26-C924180F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395072"/>
        <c:axId val="395396992"/>
      </c:lineChart>
      <c:catAx>
        <c:axId val="3953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3969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3969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39507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F7-49CC-A47F-C41FDE7A2CB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F7-49CC-A47F-C41FDE7A2CB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F7-49CC-A47F-C41FDE7A2CB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F7-49CC-A47F-C41FDE7A2CB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CF7-49CC-A47F-C41FDE7A2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37568"/>
        <c:axId val="395439488"/>
      </c:lineChart>
      <c:catAx>
        <c:axId val="39543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39543948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395439488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3954375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30-42BF-A6BD-8A9A5F2FCE0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C30-42BF-A6BD-8A9A5F2FCE0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C30-42BF-A6BD-8A9A5F2FCE0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C30-42BF-A6BD-8A9A5F2FCE0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C30-42BF-A6BD-8A9A5F2FC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39712"/>
        <c:axId val="404341888"/>
      </c:lineChart>
      <c:catAx>
        <c:axId val="4043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3418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43418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3397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F84-4778-A00B-9565AD5CB40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F84-4778-A00B-9565AD5CB40C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F84-4778-A00B-9565AD5CB40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F84-4778-A00B-9565AD5CB40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F84-4778-A00B-9565AD5C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29536"/>
        <c:axId val="404531840"/>
      </c:lineChart>
      <c:catAx>
        <c:axId val="40452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31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4531840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5295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C2-404D-98BB-35C3D08D8EC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C2-404D-98BB-35C3D08D8EC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C2-404D-98BB-35C3D08D8EC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63C2-404D-98BB-35C3D08D8EC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63C2-404D-98BB-35C3D08D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06560"/>
        <c:axId val="135108480"/>
      </c:lineChart>
      <c:catAx>
        <c:axId val="1351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1084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351084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1065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53-4804-86C9-CBEA0FCEF9A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053-4804-86C9-CBEA0FCEF9A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053-4804-86C9-CBEA0FCEF9A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053-4804-86C9-CBEA0FCEF9A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053-4804-86C9-CBEA0FCE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94016"/>
        <c:axId val="405504384"/>
      </c:lineChart>
      <c:catAx>
        <c:axId val="4054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55043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55043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549401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74-431D-9161-10B2787F9A79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B74-431D-9161-10B2787F9A79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B74-431D-9161-10B2787F9A7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B74-431D-9161-10B2787F9A7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FB74-431D-9161-10B2787F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03136"/>
        <c:axId val="407005056"/>
      </c:lineChart>
      <c:catAx>
        <c:axId val="40700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70050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700505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700313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AA-46FD-84DB-13B766729DB7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AA-46FD-84DB-13B766729DB7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2AA-46FD-84DB-13B766729DB7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2AA-46FD-84DB-13B766729DB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2AA-46FD-84DB-13B76672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033344"/>
        <c:axId val="407035264"/>
      </c:lineChart>
      <c:catAx>
        <c:axId val="40703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0352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70352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0333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18B-497F-B3A7-D92F012E3958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18B-497F-B3A7-D92F012E3958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18B-497F-B3A7-D92F012E395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18B-497F-B3A7-D92F012E395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18B-497F-B3A7-D92F012E3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870080"/>
        <c:axId val="407880832"/>
      </c:lineChart>
      <c:catAx>
        <c:axId val="40787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880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78808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7870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94-4266-AEB1-5A60B86C8D1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494-4266-AEB1-5A60B86C8D15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494-4266-AEB1-5A60B86C8D1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494-4266-AEB1-5A60B86C8D1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494-4266-AEB1-5A60B86C8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650496"/>
        <c:axId val="408652416"/>
      </c:lineChart>
      <c:catAx>
        <c:axId val="4086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6524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6524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6504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355-4C9F-B146-7B8B0A518BC3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355-4C9F-B146-7B8B0A518BC3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355-4C9F-B146-7B8B0A518BC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355-4C9F-B146-7B8B0A518BC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355-4C9F-B146-7B8B0A518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717568"/>
        <c:axId val="408719744"/>
      </c:lineChart>
      <c:catAx>
        <c:axId val="40871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087197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087197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0871756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53-4166-9578-61226D2C4C4F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53-4166-9578-61226D2C4C4F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53-4166-9578-61226D2C4C4F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053-4166-9578-61226D2C4C4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053-4166-9578-61226D2C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354240"/>
        <c:axId val="409356160"/>
      </c:lineChart>
      <c:catAx>
        <c:axId val="40935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3561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093561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9354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55-484A-922D-BA0208FEE02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555-484A-922D-BA0208FEE027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555-484A-922D-BA0208FEE02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555-484A-922D-BA0208FEE02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555-484A-922D-BA0208FE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64704"/>
        <c:axId val="410267008"/>
      </c:lineChart>
      <c:catAx>
        <c:axId val="4102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26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0267008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264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887-4A48-8EE7-57760FDBB830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887-4A48-8EE7-57760FDBB830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887-4A48-8EE7-57760FDBB830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887-4A48-8EE7-57760FDBB830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887-4A48-8EE7-57760FDB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389504"/>
        <c:axId val="410395776"/>
      </c:lineChart>
      <c:catAx>
        <c:axId val="4103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03957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039577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038950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F61-44CD-9D22-406A8932B80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F61-44CD-9D22-406A8932B80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F61-44CD-9D22-406A8932B80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F61-44CD-9D22-406A8932B80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F61-44CD-9D22-406A8932B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432256"/>
        <c:axId val="410434176"/>
      </c:lineChart>
      <c:catAx>
        <c:axId val="41043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043417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0434176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043225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E2-4738-9438-2BC2DD964936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E2-4738-9438-2BC2DD964936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1E2-4738-9438-2BC2DD96493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1E2-4738-9438-2BC2DD96493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1E2-4738-9438-2BC2DD96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99232"/>
        <c:axId val="135601536"/>
      </c:lineChart>
      <c:catAx>
        <c:axId val="13559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601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601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599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64-4682-802E-2C0656250CF6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64-4682-802E-2C0656250CF6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64-4682-802E-2C0656250CF6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164-4682-802E-2C0656250CF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164-4682-802E-2C065625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749184"/>
        <c:axId val="410751360"/>
      </c:lineChart>
      <c:catAx>
        <c:axId val="4107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7513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0751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0749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83-4349-8ADC-BBCE2D39042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83-4349-8ADC-BBCE2D39042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83-4349-8ADC-BBCE2D39042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983-4349-8ADC-BBCE2D39042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2983-4349-8ADC-BBCE2D39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254144"/>
        <c:axId val="411268992"/>
      </c:lineChart>
      <c:catAx>
        <c:axId val="4112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268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26899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254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6E-4B41-9A07-13A6EA5579B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6E-4B41-9A07-13A6EA5579BB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6E-4B41-9A07-13A6EA5579B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6E-4B41-9A07-13A6EA5579B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6E-4B41-9A07-13A6EA55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13664"/>
        <c:axId val="411315584"/>
      </c:lineChart>
      <c:catAx>
        <c:axId val="41131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31558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315584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31366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487-46DA-A0CD-B109093EE078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487-46DA-A0CD-B109093EE078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487-46DA-A0CD-B109093EE078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487-46DA-A0CD-B109093EE07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487-46DA-A0CD-B109093E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64352"/>
        <c:axId val="411374720"/>
      </c:lineChart>
      <c:catAx>
        <c:axId val="4113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3747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37472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3643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95D-4FB6-8A7B-B1CC19F506C9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95D-4FB6-8A7B-B1CC19F506C9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95D-4FB6-8A7B-B1CC19F506C9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95D-4FB6-8A7B-B1CC19F506C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195D-4FB6-8A7B-B1CC19F50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448064"/>
        <c:axId val="411449984"/>
      </c:lineChart>
      <c:catAx>
        <c:axId val="41144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499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1449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48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C7-4622-BD5E-B66BF33BFCA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C7-4622-BD5E-B66BF33BFCAF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AC7-4622-BD5E-B66BF33BFCA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AC7-4622-BD5E-B66BF33BFCA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AC7-4622-BD5E-B66BF33BF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490176"/>
        <c:axId val="411566464"/>
      </c:lineChart>
      <c:catAx>
        <c:axId val="41149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56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56646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14901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76-4D1C-B1C6-13F5C97C1021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76-4D1C-B1C6-13F5C97C1021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576-4D1C-B1C6-13F5C97C1021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576-4D1C-B1C6-13F5C97C1021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0576-4D1C-B1C6-13F5C97C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627520"/>
        <c:axId val="411629440"/>
      </c:lineChart>
      <c:catAx>
        <c:axId val="4116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6294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6294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6275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73-41B9-AB84-C60E611519ED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73-41B9-AB84-C60E611519ED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773-41B9-AB84-C60E611519ED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773-41B9-AB84-C60E611519ED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773-41B9-AB84-C60E61151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969024"/>
        <c:axId val="411970944"/>
      </c:lineChart>
      <c:catAx>
        <c:axId val="41196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1970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1970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1969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01-46F7-9F05-F74D6FB0FF1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01-46F7-9F05-F74D6FB0FF1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701-46F7-9F05-F74D6FB0FF1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701-46F7-9F05-F74D6FB0FF1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701-46F7-9F05-F74D6FB0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48384"/>
        <c:axId val="412050560"/>
      </c:lineChart>
      <c:catAx>
        <c:axId val="4120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0505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050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0483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65B-4103-BC3B-F974869368A9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65B-4103-BC3B-F974869368A9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65B-4103-BC3B-F974869368A9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65B-4103-BC3B-F974869368A9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65B-4103-BC3B-F9748693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103040"/>
        <c:axId val="412105344"/>
      </c:lineChart>
      <c:catAx>
        <c:axId val="4121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105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10534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1030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2AB-4296-A2BC-81CD039BFA4C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2AB-4296-A2BC-81CD039BFA4C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2AB-4296-A2BC-81CD039BFA4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2AB-4296-A2BC-81CD039BFA4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2AB-4296-A2BC-81CD039B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625728"/>
        <c:axId val="135640192"/>
      </c:lineChart>
      <c:catAx>
        <c:axId val="1356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64019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64019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625728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A0E-401F-8B81-AE565E61D26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A0E-401F-8B81-AE565E61D26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A0E-401F-8B81-AE565E61D26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A0E-401F-8B81-AE565E61D26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A0E-401F-8B81-AE565E61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227840"/>
        <c:axId val="412230016"/>
      </c:lineChart>
      <c:catAx>
        <c:axId val="41222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23001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230016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22784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4C1-42E5-9684-72483DE3F952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4C1-42E5-9684-72483DE3F952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4C1-42E5-9684-72483DE3F95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4C1-42E5-9684-72483DE3F95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4C1-42E5-9684-72483DE3F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278784"/>
        <c:axId val="412280704"/>
      </c:lineChart>
      <c:catAx>
        <c:axId val="41227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28070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28070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27878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BAC-4050-84CA-5322ED22B274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BAC-4050-84CA-5322ED22B274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BAC-4050-84CA-5322ED22B274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BAC-4050-84CA-5322ED22B274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BAC-4050-84CA-5322ED22B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411392"/>
        <c:axId val="412413312"/>
      </c:lineChart>
      <c:catAx>
        <c:axId val="4124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41331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41331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4113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33-4195-B04C-4B492C5CD09B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33-4195-B04C-4B492C5CD09B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33-4195-B04C-4B492C5CD09B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33-4195-B04C-4B492C5CD09B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33-4195-B04C-4B492C5CD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96864"/>
        <c:axId val="412689536"/>
      </c:lineChart>
      <c:catAx>
        <c:axId val="41259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689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68953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5968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D4A-4729-B84C-C6F07988238F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D4A-4729-B84C-C6F07988238F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D4A-4729-B84C-C6F07988238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D4A-4729-B84C-C6F07988238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D4A-4729-B84C-C6F079882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721920"/>
        <c:axId val="412723840"/>
      </c:lineChart>
      <c:catAx>
        <c:axId val="41272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7238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72384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72192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397-4C19-A128-39ACB0BA822C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397-4C19-A128-39ACB0BA822C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397-4C19-A128-39ACB0BA822C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5397-4C19-A128-39ACB0BA822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5397-4C19-A128-39ACB0BA8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784896"/>
        <c:axId val="412795264"/>
      </c:lineChart>
      <c:catAx>
        <c:axId val="41278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79526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79526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784896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76-4231-9882-F70E05CA05E8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C76-4231-9882-F70E05CA05E8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C76-4231-9882-F70E05CA05E8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C76-4231-9882-F70E05CA05E8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C76-4231-9882-F70E05CA0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839936"/>
        <c:axId val="412841856"/>
      </c:lineChart>
      <c:catAx>
        <c:axId val="41283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8418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28418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8399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38A-4F94-B029-0D1615F3894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38A-4F94-B029-0D1615F3894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38A-4F94-B029-0D1615F3894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38A-4F94-B029-0D1615F3894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38A-4F94-B029-0D1615F38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902528"/>
        <c:axId val="412904832"/>
      </c:lineChart>
      <c:catAx>
        <c:axId val="412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904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90483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29025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F7-43AE-8678-EB28BC30F222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6F7-43AE-8678-EB28BC30F222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6F7-43AE-8678-EB28BC30F222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6F7-43AE-8678-EB28BC30F222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6F7-43AE-8678-EB28BC30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953600"/>
        <c:axId val="412959872"/>
      </c:lineChart>
      <c:catAx>
        <c:axId val="41295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29598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29598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29536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A77-4495-AA7C-A128EC8D15D7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A77-4495-AA7C-A128EC8D15D7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A77-4495-AA7C-A128EC8D15D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A77-4495-AA7C-A128EC8D15D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A77-4495-AA7C-A128EC8D1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25024"/>
        <c:axId val="413026944"/>
      </c:lineChart>
      <c:catAx>
        <c:axId val="4130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02694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02694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025024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83D-4C99-8C1A-3887B7C38F3F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83D-4C99-8C1A-3887B7C38F3F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83D-4C99-8C1A-3887B7C38F3F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83D-4C99-8C1A-3887B7C38F3F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83D-4C99-8C1A-3887B7C38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656192"/>
        <c:axId val="135658112"/>
      </c:lineChart>
      <c:catAx>
        <c:axId val="13565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1356581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35658112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13565619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2F-407A-ACE0-0C65319CB44A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B2F-407A-ACE0-0C65319CB44A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B2F-407A-ACE0-0C65319CB44A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DB2F-407A-ACE0-0C65319CB44A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B2F-407A-ACE0-0C65319CB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141248"/>
        <c:axId val="413163904"/>
      </c:lineChart>
      <c:catAx>
        <c:axId val="41314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1639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1639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141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C1-4E64-BB2B-4514C7D4B2D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C1-4E64-BB2B-4514C7D4B2D3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C1-4E64-BB2B-4514C7D4B2D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C1-4E64-BB2B-4514C7D4B2D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2C1-4E64-BB2B-4514C7D4B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16128"/>
        <c:axId val="413222784"/>
      </c:lineChart>
      <c:catAx>
        <c:axId val="41321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22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3222784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216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8C-4CD1-BE98-CED6E56F97F7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E8C-4CD1-BE98-CED6E56F97F7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E8C-4CD1-BE98-CED6E56F97F7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E8C-4CD1-BE98-CED6E56F97F7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E8C-4CD1-BE98-CED6E56F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71552"/>
        <c:axId val="413273472"/>
      </c:lineChart>
      <c:catAx>
        <c:axId val="4132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27347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273472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2715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488-4419-ACC7-BACF79260E35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488-4419-ACC7-BACF79260E35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488-4419-ACC7-BACF79260E3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488-4419-ACC7-BACF79260E3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C488-4419-ACC7-BACF79260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309952"/>
        <c:axId val="413316224"/>
      </c:lineChart>
      <c:catAx>
        <c:axId val="4133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316224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316224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309952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67-4A94-AAD5-4A00AE37113C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967-4A94-AAD5-4A00AE37113C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967-4A94-AAD5-4A00AE37113C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967-4A94-AAD5-4A00AE37113C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967-4A94-AAD5-4A00AE371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373184"/>
        <c:axId val="413375104"/>
      </c:lineChart>
      <c:catAx>
        <c:axId val="4133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3751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37510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373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080-489B-A19C-A0F7CC445B6E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080-489B-A19C-A0F7CC445B6E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080-489B-A19C-A0F7CC445B6E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080-489B-A19C-A0F7CC445B6E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080-489B-A19C-A0F7CC445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517696"/>
        <c:axId val="413524352"/>
      </c:lineChart>
      <c:catAx>
        <c:axId val="4135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524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3524352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5176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Rating of Perceived Exertion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F-4622-93BE-511436C0DA03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F-4622-93BE-511436C0DA03}"/>
            </c:ext>
          </c:extLst>
        </c:ser>
        <c:ser>
          <c:idx val="2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E4F-4622-93BE-511436C0DA03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E4F-4622-93BE-511436C0DA03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E4F-4622-93BE-511436C0D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593600"/>
        <c:axId val="413595520"/>
      </c:lineChart>
      <c:catAx>
        <c:axId val="41359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59552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595520"/>
        <c:scaling>
          <c:orientation val="minMax"/>
          <c:max val="20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RPE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59360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ms Rmn"/>
              <a:ea typeface="Tms Rmn"/>
              <a:cs typeface="Tms Rmn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Stroke Count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50-4A22-B962-0328EB20DB66}"/>
            </c:ext>
          </c:extLst>
        </c:ser>
        <c:ser>
          <c:idx val="1"/>
          <c:order val="1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50-4A22-B962-0328EB20DB66}"/>
            </c:ext>
          </c:extLst>
        </c:ser>
        <c:ser>
          <c:idx val="2"/>
          <c:order val="2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750-4A22-B962-0328EB20DB66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750-4A22-B962-0328EB20DB66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A750-4A22-B962-0328EB20D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754880"/>
        <c:axId val="413756800"/>
      </c:lineChart>
      <c:catAx>
        <c:axId val="41375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ms Rmn"/>
                <a:ea typeface="Tms Rmn"/>
                <a:cs typeface="Tms Rmn"/>
              </a:defRPr>
            </a:pPr>
            <a:endParaRPr lang="cs-CZ"/>
          </a:p>
        </c:txPr>
        <c:crossAx val="41375680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413756800"/>
        <c:scaling>
          <c:orientation val="minMax"/>
          <c:max val="38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Stroke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cs-CZ"/>
          </a:p>
        </c:txPr>
        <c:crossAx val="413754880"/>
        <c:crosses val="autoZero"/>
        <c:crossBetween val="midCat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STROKE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9B-42D1-B19A-0DE6544134F5}"/>
            </c:ext>
          </c:extLst>
        </c:ser>
        <c:ser>
          <c:idx val="1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9B-42D1-B19A-0DE6544134F5}"/>
            </c:ext>
          </c:extLst>
        </c:ser>
        <c:ser>
          <c:idx val="2"/>
          <c:order val="2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D9B-42D1-B19A-0DE6544134F5}"/>
            </c:ext>
          </c:extLst>
        </c:ser>
        <c:ser>
          <c:idx val="3"/>
          <c:order val="3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D9B-42D1-B19A-0DE6544134F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D9B-42D1-B19A-0DE65441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30144"/>
        <c:axId val="413832320"/>
      </c:lineChart>
      <c:catAx>
        <c:axId val="41383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 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832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138323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Strokes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38301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HEART RATE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509-4666-87BC-CDA44EB54D95}"/>
            </c:ext>
          </c:extLst>
        </c:ser>
        <c:ser>
          <c:idx val="1"/>
          <c:order val="1"/>
          <c:spPr>
            <a:ln w="25400">
              <a:solidFill>
                <a:srgbClr val="339933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509-4666-87BC-CDA44EB54D95}"/>
            </c:ext>
          </c:extLst>
        </c:ser>
        <c:ser>
          <c:idx val="2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509-4666-87BC-CDA44EB54D95}"/>
            </c:ext>
          </c:extLst>
        </c:ser>
        <c:ser>
          <c:idx val="3"/>
          <c:order val="3"/>
          <c:spPr>
            <a:ln w="254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7509-4666-87BC-CDA44EB54D95}"/>
            </c:ext>
          </c:extLst>
        </c:ser>
        <c:ser>
          <c:idx val="4"/>
          <c:order val="4"/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Results!#REF!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Results!#REF!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7509-4666-87BC-CDA44EB5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077312"/>
        <c:axId val="414079616"/>
      </c:lineChart>
      <c:catAx>
        <c:axId val="41407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per 100m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079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4079616"/>
        <c:scaling>
          <c:orientation val="minMax"/>
          <c:max val="180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Beats per Minute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140773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0.xml"/><Relationship Id="rId299" Type="http://schemas.openxmlformats.org/officeDocument/2006/relationships/chart" Target="../charts/chart302.xml"/><Relationship Id="rId21" Type="http://schemas.openxmlformats.org/officeDocument/2006/relationships/chart" Target="../charts/chart24.xml"/><Relationship Id="rId63" Type="http://schemas.openxmlformats.org/officeDocument/2006/relationships/chart" Target="../charts/chart66.xml"/><Relationship Id="rId159" Type="http://schemas.openxmlformats.org/officeDocument/2006/relationships/chart" Target="../charts/chart162.xml"/><Relationship Id="rId170" Type="http://schemas.openxmlformats.org/officeDocument/2006/relationships/chart" Target="../charts/chart173.xml"/><Relationship Id="rId226" Type="http://schemas.openxmlformats.org/officeDocument/2006/relationships/chart" Target="../charts/chart229.xml"/><Relationship Id="rId268" Type="http://schemas.openxmlformats.org/officeDocument/2006/relationships/chart" Target="../charts/chart271.xml"/><Relationship Id="rId32" Type="http://schemas.openxmlformats.org/officeDocument/2006/relationships/chart" Target="../charts/chart35.xml"/><Relationship Id="rId74" Type="http://schemas.openxmlformats.org/officeDocument/2006/relationships/chart" Target="../charts/chart77.xml"/><Relationship Id="rId128" Type="http://schemas.openxmlformats.org/officeDocument/2006/relationships/chart" Target="../charts/chart131.xml"/><Relationship Id="rId5" Type="http://schemas.openxmlformats.org/officeDocument/2006/relationships/chart" Target="../charts/chart8.xml"/><Relationship Id="rId181" Type="http://schemas.openxmlformats.org/officeDocument/2006/relationships/chart" Target="../charts/chart184.xml"/><Relationship Id="rId237" Type="http://schemas.openxmlformats.org/officeDocument/2006/relationships/chart" Target="../charts/chart240.xml"/><Relationship Id="rId279" Type="http://schemas.openxmlformats.org/officeDocument/2006/relationships/chart" Target="../charts/chart282.xml"/><Relationship Id="rId43" Type="http://schemas.openxmlformats.org/officeDocument/2006/relationships/chart" Target="../charts/chart46.xml"/><Relationship Id="rId139" Type="http://schemas.openxmlformats.org/officeDocument/2006/relationships/chart" Target="../charts/chart142.xml"/><Relationship Id="rId290" Type="http://schemas.openxmlformats.org/officeDocument/2006/relationships/chart" Target="../charts/chart293.xml"/><Relationship Id="rId304" Type="http://schemas.openxmlformats.org/officeDocument/2006/relationships/chart" Target="../charts/chart307.xml"/><Relationship Id="rId85" Type="http://schemas.openxmlformats.org/officeDocument/2006/relationships/chart" Target="../charts/chart88.xml"/><Relationship Id="rId150" Type="http://schemas.openxmlformats.org/officeDocument/2006/relationships/chart" Target="../charts/chart153.xml"/><Relationship Id="rId192" Type="http://schemas.openxmlformats.org/officeDocument/2006/relationships/chart" Target="../charts/chart195.xml"/><Relationship Id="rId206" Type="http://schemas.openxmlformats.org/officeDocument/2006/relationships/chart" Target="../charts/chart209.xml"/><Relationship Id="rId248" Type="http://schemas.openxmlformats.org/officeDocument/2006/relationships/chart" Target="../charts/chart251.xml"/><Relationship Id="rId12" Type="http://schemas.openxmlformats.org/officeDocument/2006/relationships/chart" Target="../charts/chart15.xml"/><Relationship Id="rId108" Type="http://schemas.openxmlformats.org/officeDocument/2006/relationships/chart" Target="../charts/chart111.xml"/><Relationship Id="rId315" Type="http://schemas.openxmlformats.org/officeDocument/2006/relationships/chart" Target="../charts/chart318.xml"/><Relationship Id="rId54" Type="http://schemas.openxmlformats.org/officeDocument/2006/relationships/chart" Target="../charts/chart57.xml"/><Relationship Id="rId96" Type="http://schemas.openxmlformats.org/officeDocument/2006/relationships/chart" Target="../charts/chart99.xml"/><Relationship Id="rId161" Type="http://schemas.openxmlformats.org/officeDocument/2006/relationships/chart" Target="../charts/chart164.xml"/><Relationship Id="rId217" Type="http://schemas.openxmlformats.org/officeDocument/2006/relationships/chart" Target="../charts/chart220.xml"/><Relationship Id="rId259" Type="http://schemas.openxmlformats.org/officeDocument/2006/relationships/chart" Target="../charts/chart262.xml"/><Relationship Id="rId23" Type="http://schemas.openxmlformats.org/officeDocument/2006/relationships/chart" Target="../charts/chart26.xml"/><Relationship Id="rId119" Type="http://schemas.openxmlformats.org/officeDocument/2006/relationships/chart" Target="../charts/chart122.xml"/><Relationship Id="rId270" Type="http://schemas.openxmlformats.org/officeDocument/2006/relationships/chart" Target="../charts/chart273.xml"/><Relationship Id="rId65" Type="http://schemas.openxmlformats.org/officeDocument/2006/relationships/chart" Target="../charts/chart68.xml"/><Relationship Id="rId130" Type="http://schemas.openxmlformats.org/officeDocument/2006/relationships/chart" Target="../charts/chart133.xml"/><Relationship Id="rId172" Type="http://schemas.openxmlformats.org/officeDocument/2006/relationships/chart" Target="../charts/chart175.xml"/><Relationship Id="rId228" Type="http://schemas.openxmlformats.org/officeDocument/2006/relationships/chart" Target="../charts/chart231.xml"/><Relationship Id="rId13" Type="http://schemas.openxmlformats.org/officeDocument/2006/relationships/chart" Target="../charts/chart16.xml"/><Relationship Id="rId109" Type="http://schemas.openxmlformats.org/officeDocument/2006/relationships/chart" Target="../charts/chart112.xml"/><Relationship Id="rId260" Type="http://schemas.openxmlformats.org/officeDocument/2006/relationships/chart" Target="../charts/chart263.xml"/><Relationship Id="rId281" Type="http://schemas.openxmlformats.org/officeDocument/2006/relationships/chart" Target="../charts/chart284.xml"/><Relationship Id="rId316" Type="http://schemas.openxmlformats.org/officeDocument/2006/relationships/chart" Target="../charts/chart319.xml"/><Relationship Id="rId34" Type="http://schemas.openxmlformats.org/officeDocument/2006/relationships/chart" Target="../charts/chart37.xml"/><Relationship Id="rId55" Type="http://schemas.openxmlformats.org/officeDocument/2006/relationships/chart" Target="../charts/chart58.xml"/><Relationship Id="rId76" Type="http://schemas.openxmlformats.org/officeDocument/2006/relationships/chart" Target="../charts/chart79.xml"/><Relationship Id="rId97" Type="http://schemas.openxmlformats.org/officeDocument/2006/relationships/chart" Target="../charts/chart100.xml"/><Relationship Id="rId120" Type="http://schemas.openxmlformats.org/officeDocument/2006/relationships/chart" Target="../charts/chart123.xml"/><Relationship Id="rId141" Type="http://schemas.openxmlformats.org/officeDocument/2006/relationships/chart" Target="../charts/chart144.xml"/><Relationship Id="rId7" Type="http://schemas.openxmlformats.org/officeDocument/2006/relationships/chart" Target="../charts/chart10.xml"/><Relationship Id="rId162" Type="http://schemas.openxmlformats.org/officeDocument/2006/relationships/chart" Target="../charts/chart165.xml"/><Relationship Id="rId183" Type="http://schemas.openxmlformats.org/officeDocument/2006/relationships/chart" Target="../charts/chart186.xml"/><Relationship Id="rId218" Type="http://schemas.openxmlformats.org/officeDocument/2006/relationships/chart" Target="../charts/chart221.xml"/><Relationship Id="rId239" Type="http://schemas.openxmlformats.org/officeDocument/2006/relationships/chart" Target="../charts/chart242.xml"/><Relationship Id="rId250" Type="http://schemas.openxmlformats.org/officeDocument/2006/relationships/chart" Target="../charts/chart253.xml"/><Relationship Id="rId271" Type="http://schemas.openxmlformats.org/officeDocument/2006/relationships/chart" Target="../charts/chart274.xml"/><Relationship Id="rId292" Type="http://schemas.openxmlformats.org/officeDocument/2006/relationships/chart" Target="../charts/chart295.xml"/><Relationship Id="rId306" Type="http://schemas.openxmlformats.org/officeDocument/2006/relationships/chart" Target="../charts/chart309.xml"/><Relationship Id="rId24" Type="http://schemas.openxmlformats.org/officeDocument/2006/relationships/chart" Target="../charts/chart27.xml"/><Relationship Id="rId45" Type="http://schemas.openxmlformats.org/officeDocument/2006/relationships/chart" Target="../charts/chart48.xml"/><Relationship Id="rId66" Type="http://schemas.openxmlformats.org/officeDocument/2006/relationships/chart" Target="../charts/chart69.xml"/><Relationship Id="rId87" Type="http://schemas.openxmlformats.org/officeDocument/2006/relationships/chart" Target="../charts/chart90.xml"/><Relationship Id="rId110" Type="http://schemas.openxmlformats.org/officeDocument/2006/relationships/chart" Target="../charts/chart113.xml"/><Relationship Id="rId131" Type="http://schemas.openxmlformats.org/officeDocument/2006/relationships/chart" Target="../charts/chart134.xml"/><Relationship Id="rId152" Type="http://schemas.openxmlformats.org/officeDocument/2006/relationships/chart" Target="../charts/chart155.xml"/><Relationship Id="rId173" Type="http://schemas.openxmlformats.org/officeDocument/2006/relationships/chart" Target="../charts/chart176.xml"/><Relationship Id="rId194" Type="http://schemas.openxmlformats.org/officeDocument/2006/relationships/chart" Target="../charts/chart197.xml"/><Relationship Id="rId208" Type="http://schemas.openxmlformats.org/officeDocument/2006/relationships/chart" Target="../charts/chart211.xml"/><Relationship Id="rId229" Type="http://schemas.openxmlformats.org/officeDocument/2006/relationships/chart" Target="../charts/chart232.xml"/><Relationship Id="rId240" Type="http://schemas.openxmlformats.org/officeDocument/2006/relationships/chart" Target="../charts/chart243.xml"/><Relationship Id="rId261" Type="http://schemas.openxmlformats.org/officeDocument/2006/relationships/chart" Target="../charts/chart264.xml"/><Relationship Id="rId14" Type="http://schemas.openxmlformats.org/officeDocument/2006/relationships/chart" Target="../charts/chart17.xml"/><Relationship Id="rId35" Type="http://schemas.openxmlformats.org/officeDocument/2006/relationships/chart" Target="../charts/chart38.xml"/><Relationship Id="rId56" Type="http://schemas.openxmlformats.org/officeDocument/2006/relationships/chart" Target="../charts/chart59.xml"/><Relationship Id="rId77" Type="http://schemas.openxmlformats.org/officeDocument/2006/relationships/chart" Target="../charts/chart80.xml"/><Relationship Id="rId100" Type="http://schemas.openxmlformats.org/officeDocument/2006/relationships/chart" Target="../charts/chart103.xml"/><Relationship Id="rId282" Type="http://schemas.openxmlformats.org/officeDocument/2006/relationships/chart" Target="../charts/chart285.xml"/><Relationship Id="rId317" Type="http://schemas.openxmlformats.org/officeDocument/2006/relationships/chart" Target="../charts/chart320.xml"/><Relationship Id="rId8" Type="http://schemas.openxmlformats.org/officeDocument/2006/relationships/chart" Target="../charts/chart11.xml"/><Relationship Id="rId98" Type="http://schemas.openxmlformats.org/officeDocument/2006/relationships/chart" Target="../charts/chart101.xml"/><Relationship Id="rId121" Type="http://schemas.openxmlformats.org/officeDocument/2006/relationships/chart" Target="../charts/chart124.xml"/><Relationship Id="rId142" Type="http://schemas.openxmlformats.org/officeDocument/2006/relationships/chart" Target="../charts/chart145.xml"/><Relationship Id="rId163" Type="http://schemas.openxmlformats.org/officeDocument/2006/relationships/chart" Target="../charts/chart166.xml"/><Relationship Id="rId184" Type="http://schemas.openxmlformats.org/officeDocument/2006/relationships/chart" Target="../charts/chart187.xml"/><Relationship Id="rId219" Type="http://schemas.openxmlformats.org/officeDocument/2006/relationships/chart" Target="../charts/chart222.xml"/><Relationship Id="rId230" Type="http://schemas.openxmlformats.org/officeDocument/2006/relationships/chart" Target="../charts/chart233.xml"/><Relationship Id="rId251" Type="http://schemas.openxmlformats.org/officeDocument/2006/relationships/chart" Target="../charts/chart254.xml"/><Relationship Id="rId25" Type="http://schemas.openxmlformats.org/officeDocument/2006/relationships/chart" Target="../charts/chart28.xml"/><Relationship Id="rId46" Type="http://schemas.openxmlformats.org/officeDocument/2006/relationships/chart" Target="../charts/chart49.xml"/><Relationship Id="rId67" Type="http://schemas.openxmlformats.org/officeDocument/2006/relationships/chart" Target="../charts/chart70.xml"/><Relationship Id="rId272" Type="http://schemas.openxmlformats.org/officeDocument/2006/relationships/chart" Target="../charts/chart275.xml"/><Relationship Id="rId293" Type="http://schemas.openxmlformats.org/officeDocument/2006/relationships/chart" Target="../charts/chart296.xml"/><Relationship Id="rId307" Type="http://schemas.openxmlformats.org/officeDocument/2006/relationships/chart" Target="../charts/chart310.xml"/><Relationship Id="rId88" Type="http://schemas.openxmlformats.org/officeDocument/2006/relationships/chart" Target="../charts/chart91.xml"/><Relationship Id="rId111" Type="http://schemas.openxmlformats.org/officeDocument/2006/relationships/chart" Target="../charts/chart114.xml"/><Relationship Id="rId132" Type="http://schemas.openxmlformats.org/officeDocument/2006/relationships/chart" Target="../charts/chart135.xml"/><Relationship Id="rId153" Type="http://schemas.openxmlformats.org/officeDocument/2006/relationships/chart" Target="../charts/chart156.xml"/><Relationship Id="rId174" Type="http://schemas.openxmlformats.org/officeDocument/2006/relationships/chart" Target="../charts/chart177.xml"/><Relationship Id="rId195" Type="http://schemas.openxmlformats.org/officeDocument/2006/relationships/chart" Target="../charts/chart198.xml"/><Relationship Id="rId209" Type="http://schemas.openxmlformats.org/officeDocument/2006/relationships/chart" Target="../charts/chart212.xml"/><Relationship Id="rId220" Type="http://schemas.openxmlformats.org/officeDocument/2006/relationships/chart" Target="../charts/chart223.xml"/><Relationship Id="rId241" Type="http://schemas.openxmlformats.org/officeDocument/2006/relationships/chart" Target="../charts/chart244.xml"/><Relationship Id="rId15" Type="http://schemas.openxmlformats.org/officeDocument/2006/relationships/chart" Target="../charts/chart18.xml"/><Relationship Id="rId36" Type="http://schemas.openxmlformats.org/officeDocument/2006/relationships/chart" Target="../charts/chart39.xml"/><Relationship Id="rId57" Type="http://schemas.openxmlformats.org/officeDocument/2006/relationships/chart" Target="../charts/chart60.xml"/><Relationship Id="rId262" Type="http://schemas.openxmlformats.org/officeDocument/2006/relationships/chart" Target="../charts/chart265.xml"/><Relationship Id="rId283" Type="http://schemas.openxmlformats.org/officeDocument/2006/relationships/chart" Target="../charts/chart286.xml"/><Relationship Id="rId318" Type="http://schemas.openxmlformats.org/officeDocument/2006/relationships/chart" Target="../charts/chart321.xml"/><Relationship Id="rId78" Type="http://schemas.openxmlformats.org/officeDocument/2006/relationships/chart" Target="../charts/chart81.xml"/><Relationship Id="rId99" Type="http://schemas.openxmlformats.org/officeDocument/2006/relationships/chart" Target="../charts/chart102.xml"/><Relationship Id="rId101" Type="http://schemas.openxmlformats.org/officeDocument/2006/relationships/chart" Target="../charts/chart104.xml"/><Relationship Id="rId122" Type="http://schemas.openxmlformats.org/officeDocument/2006/relationships/chart" Target="../charts/chart125.xml"/><Relationship Id="rId143" Type="http://schemas.openxmlformats.org/officeDocument/2006/relationships/chart" Target="../charts/chart146.xml"/><Relationship Id="rId164" Type="http://schemas.openxmlformats.org/officeDocument/2006/relationships/chart" Target="../charts/chart167.xml"/><Relationship Id="rId185" Type="http://schemas.openxmlformats.org/officeDocument/2006/relationships/chart" Target="../charts/chart188.xml"/><Relationship Id="rId9" Type="http://schemas.openxmlformats.org/officeDocument/2006/relationships/chart" Target="../charts/chart12.xml"/><Relationship Id="rId210" Type="http://schemas.openxmlformats.org/officeDocument/2006/relationships/chart" Target="../charts/chart213.xml"/><Relationship Id="rId26" Type="http://schemas.openxmlformats.org/officeDocument/2006/relationships/chart" Target="../charts/chart29.xml"/><Relationship Id="rId231" Type="http://schemas.openxmlformats.org/officeDocument/2006/relationships/chart" Target="../charts/chart234.xml"/><Relationship Id="rId252" Type="http://schemas.openxmlformats.org/officeDocument/2006/relationships/chart" Target="../charts/chart255.xml"/><Relationship Id="rId273" Type="http://schemas.openxmlformats.org/officeDocument/2006/relationships/chart" Target="../charts/chart276.xml"/><Relationship Id="rId294" Type="http://schemas.openxmlformats.org/officeDocument/2006/relationships/chart" Target="../charts/chart297.xml"/><Relationship Id="rId308" Type="http://schemas.openxmlformats.org/officeDocument/2006/relationships/chart" Target="../charts/chart311.xml"/><Relationship Id="rId47" Type="http://schemas.openxmlformats.org/officeDocument/2006/relationships/chart" Target="../charts/chart50.xml"/><Relationship Id="rId68" Type="http://schemas.openxmlformats.org/officeDocument/2006/relationships/chart" Target="../charts/chart71.xml"/><Relationship Id="rId89" Type="http://schemas.openxmlformats.org/officeDocument/2006/relationships/chart" Target="../charts/chart92.xml"/><Relationship Id="rId112" Type="http://schemas.openxmlformats.org/officeDocument/2006/relationships/chart" Target="../charts/chart115.xml"/><Relationship Id="rId133" Type="http://schemas.openxmlformats.org/officeDocument/2006/relationships/chart" Target="../charts/chart136.xml"/><Relationship Id="rId154" Type="http://schemas.openxmlformats.org/officeDocument/2006/relationships/chart" Target="../charts/chart157.xml"/><Relationship Id="rId175" Type="http://schemas.openxmlformats.org/officeDocument/2006/relationships/chart" Target="../charts/chart178.xml"/><Relationship Id="rId196" Type="http://schemas.openxmlformats.org/officeDocument/2006/relationships/chart" Target="../charts/chart199.xml"/><Relationship Id="rId200" Type="http://schemas.openxmlformats.org/officeDocument/2006/relationships/chart" Target="../charts/chart203.xml"/><Relationship Id="rId16" Type="http://schemas.openxmlformats.org/officeDocument/2006/relationships/chart" Target="../charts/chart19.xml"/><Relationship Id="rId221" Type="http://schemas.openxmlformats.org/officeDocument/2006/relationships/chart" Target="../charts/chart224.xml"/><Relationship Id="rId242" Type="http://schemas.openxmlformats.org/officeDocument/2006/relationships/chart" Target="../charts/chart245.xml"/><Relationship Id="rId263" Type="http://schemas.openxmlformats.org/officeDocument/2006/relationships/chart" Target="../charts/chart266.xml"/><Relationship Id="rId284" Type="http://schemas.openxmlformats.org/officeDocument/2006/relationships/chart" Target="../charts/chart287.xml"/><Relationship Id="rId319" Type="http://schemas.openxmlformats.org/officeDocument/2006/relationships/chart" Target="../charts/chart322.xml"/><Relationship Id="rId37" Type="http://schemas.openxmlformats.org/officeDocument/2006/relationships/chart" Target="../charts/chart40.xml"/><Relationship Id="rId58" Type="http://schemas.openxmlformats.org/officeDocument/2006/relationships/chart" Target="../charts/chart61.xml"/><Relationship Id="rId79" Type="http://schemas.openxmlformats.org/officeDocument/2006/relationships/chart" Target="../charts/chart82.xml"/><Relationship Id="rId102" Type="http://schemas.openxmlformats.org/officeDocument/2006/relationships/chart" Target="../charts/chart105.xml"/><Relationship Id="rId123" Type="http://schemas.openxmlformats.org/officeDocument/2006/relationships/chart" Target="../charts/chart126.xml"/><Relationship Id="rId144" Type="http://schemas.openxmlformats.org/officeDocument/2006/relationships/chart" Target="../charts/chart147.xml"/><Relationship Id="rId90" Type="http://schemas.openxmlformats.org/officeDocument/2006/relationships/chart" Target="../charts/chart93.xml"/><Relationship Id="rId165" Type="http://schemas.openxmlformats.org/officeDocument/2006/relationships/chart" Target="../charts/chart168.xml"/><Relationship Id="rId186" Type="http://schemas.openxmlformats.org/officeDocument/2006/relationships/chart" Target="../charts/chart189.xml"/><Relationship Id="rId211" Type="http://schemas.openxmlformats.org/officeDocument/2006/relationships/chart" Target="../charts/chart214.xml"/><Relationship Id="rId232" Type="http://schemas.openxmlformats.org/officeDocument/2006/relationships/chart" Target="../charts/chart235.xml"/><Relationship Id="rId253" Type="http://schemas.openxmlformats.org/officeDocument/2006/relationships/chart" Target="../charts/chart256.xml"/><Relationship Id="rId274" Type="http://schemas.openxmlformats.org/officeDocument/2006/relationships/chart" Target="../charts/chart277.xml"/><Relationship Id="rId295" Type="http://schemas.openxmlformats.org/officeDocument/2006/relationships/chart" Target="../charts/chart298.xml"/><Relationship Id="rId309" Type="http://schemas.openxmlformats.org/officeDocument/2006/relationships/chart" Target="../charts/chart312.xml"/><Relationship Id="rId27" Type="http://schemas.openxmlformats.org/officeDocument/2006/relationships/chart" Target="../charts/chart30.xml"/><Relationship Id="rId48" Type="http://schemas.openxmlformats.org/officeDocument/2006/relationships/chart" Target="../charts/chart51.xml"/><Relationship Id="rId69" Type="http://schemas.openxmlformats.org/officeDocument/2006/relationships/chart" Target="../charts/chart72.xml"/><Relationship Id="rId113" Type="http://schemas.openxmlformats.org/officeDocument/2006/relationships/chart" Target="../charts/chart116.xml"/><Relationship Id="rId134" Type="http://schemas.openxmlformats.org/officeDocument/2006/relationships/chart" Target="../charts/chart137.xml"/><Relationship Id="rId320" Type="http://schemas.openxmlformats.org/officeDocument/2006/relationships/chart" Target="../charts/chart323.xml"/><Relationship Id="rId80" Type="http://schemas.openxmlformats.org/officeDocument/2006/relationships/chart" Target="../charts/chart83.xml"/><Relationship Id="rId155" Type="http://schemas.openxmlformats.org/officeDocument/2006/relationships/chart" Target="../charts/chart158.xml"/><Relationship Id="rId176" Type="http://schemas.openxmlformats.org/officeDocument/2006/relationships/chart" Target="../charts/chart179.xml"/><Relationship Id="rId197" Type="http://schemas.openxmlformats.org/officeDocument/2006/relationships/chart" Target="../charts/chart200.xml"/><Relationship Id="rId201" Type="http://schemas.openxmlformats.org/officeDocument/2006/relationships/chart" Target="../charts/chart204.xml"/><Relationship Id="rId222" Type="http://schemas.openxmlformats.org/officeDocument/2006/relationships/chart" Target="../charts/chart225.xml"/><Relationship Id="rId243" Type="http://schemas.openxmlformats.org/officeDocument/2006/relationships/chart" Target="../charts/chart246.xml"/><Relationship Id="rId264" Type="http://schemas.openxmlformats.org/officeDocument/2006/relationships/chart" Target="../charts/chart267.xml"/><Relationship Id="rId285" Type="http://schemas.openxmlformats.org/officeDocument/2006/relationships/chart" Target="../charts/chart288.xml"/><Relationship Id="rId17" Type="http://schemas.openxmlformats.org/officeDocument/2006/relationships/chart" Target="../charts/chart20.xml"/><Relationship Id="rId38" Type="http://schemas.openxmlformats.org/officeDocument/2006/relationships/chart" Target="../charts/chart41.xml"/><Relationship Id="rId59" Type="http://schemas.openxmlformats.org/officeDocument/2006/relationships/chart" Target="../charts/chart62.xml"/><Relationship Id="rId103" Type="http://schemas.openxmlformats.org/officeDocument/2006/relationships/chart" Target="../charts/chart106.xml"/><Relationship Id="rId124" Type="http://schemas.openxmlformats.org/officeDocument/2006/relationships/chart" Target="../charts/chart127.xml"/><Relationship Id="rId310" Type="http://schemas.openxmlformats.org/officeDocument/2006/relationships/chart" Target="../charts/chart313.xml"/><Relationship Id="rId70" Type="http://schemas.openxmlformats.org/officeDocument/2006/relationships/chart" Target="../charts/chart73.xml"/><Relationship Id="rId91" Type="http://schemas.openxmlformats.org/officeDocument/2006/relationships/chart" Target="../charts/chart94.xml"/><Relationship Id="rId145" Type="http://schemas.openxmlformats.org/officeDocument/2006/relationships/chart" Target="../charts/chart148.xml"/><Relationship Id="rId166" Type="http://schemas.openxmlformats.org/officeDocument/2006/relationships/chart" Target="../charts/chart169.xml"/><Relationship Id="rId187" Type="http://schemas.openxmlformats.org/officeDocument/2006/relationships/chart" Target="../charts/chart190.xml"/><Relationship Id="rId1" Type="http://schemas.openxmlformats.org/officeDocument/2006/relationships/chart" Target="../charts/chart4.xml"/><Relationship Id="rId212" Type="http://schemas.openxmlformats.org/officeDocument/2006/relationships/chart" Target="../charts/chart215.xml"/><Relationship Id="rId233" Type="http://schemas.openxmlformats.org/officeDocument/2006/relationships/chart" Target="../charts/chart236.xml"/><Relationship Id="rId254" Type="http://schemas.openxmlformats.org/officeDocument/2006/relationships/chart" Target="../charts/chart257.xml"/><Relationship Id="rId28" Type="http://schemas.openxmlformats.org/officeDocument/2006/relationships/chart" Target="../charts/chart31.xml"/><Relationship Id="rId49" Type="http://schemas.openxmlformats.org/officeDocument/2006/relationships/chart" Target="../charts/chart52.xml"/><Relationship Id="rId114" Type="http://schemas.openxmlformats.org/officeDocument/2006/relationships/chart" Target="../charts/chart117.xml"/><Relationship Id="rId275" Type="http://schemas.openxmlformats.org/officeDocument/2006/relationships/chart" Target="../charts/chart278.xml"/><Relationship Id="rId296" Type="http://schemas.openxmlformats.org/officeDocument/2006/relationships/chart" Target="../charts/chart299.xml"/><Relationship Id="rId300" Type="http://schemas.openxmlformats.org/officeDocument/2006/relationships/chart" Target="../charts/chart303.xml"/><Relationship Id="rId60" Type="http://schemas.openxmlformats.org/officeDocument/2006/relationships/chart" Target="../charts/chart63.xml"/><Relationship Id="rId81" Type="http://schemas.openxmlformats.org/officeDocument/2006/relationships/chart" Target="../charts/chart84.xml"/><Relationship Id="rId135" Type="http://schemas.openxmlformats.org/officeDocument/2006/relationships/chart" Target="../charts/chart138.xml"/><Relationship Id="rId156" Type="http://schemas.openxmlformats.org/officeDocument/2006/relationships/chart" Target="../charts/chart159.xml"/><Relationship Id="rId177" Type="http://schemas.openxmlformats.org/officeDocument/2006/relationships/chart" Target="../charts/chart180.xml"/><Relationship Id="rId198" Type="http://schemas.openxmlformats.org/officeDocument/2006/relationships/chart" Target="../charts/chart201.xml"/><Relationship Id="rId202" Type="http://schemas.openxmlformats.org/officeDocument/2006/relationships/chart" Target="../charts/chart205.xml"/><Relationship Id="rId223" Type="http://schemas.openxmlformats.org/officeDocument/2006/relationships/chart" Target="../charts/chart226.xml"/><Relationship Id="rId244" Type="http://schemas.openxmlformats.org/officeDocument/2006/relationships/chart" Target="../charts/chart247.xml"/><Relationship Id="rId18" Type="http://schemas.openxmlformats.org/officeDocument/2006/relationships/chart" Target="../charts/chart21.xml"/><Relationship Id="rId39" Type="http://schemas.openxmlformats.org/officeDocument/2006/relationships/chart" Target="../charts/chart42.xml"/><Relationship Id="rId265" Type="http://schemas.openxmlformats.org/officeDocument/2006/relationships/chart" Target="../charts/chart268.xml"/><Relationship Id="rId286" Type="http://schemas.openxmlformats.org/officeDocument/2006/relationships/chart" Target="../charts/chart289.xml"/><Relationship Id="rId50" Type="http://schemas.openxmlformats.org/officeDocument/2006/relationships/chart" Target="../charts/chart53.xml"/><Relationship Id="rId104" Type="http://schemas.openxmlformats.org/officeDocument/2006/relationships/chart" Target="../charts/chart107.xml"/><Relationship Id="rId125" Type="http://schemas.openxmlformats.org/officeDocument/2006/relationships/chart" Target="../charts/chart128.xml"/><Relationship Id="rId146" Type="http://schemas.openxmlformats.org/officeDocument/2006/relationships/chart" Target="../charts/chart149.xml"/><Relationship Id="rId167" Type="http://schemas.openxmlformats.org/officeDocument/2006/relationships/chart" Target="../charts/chart170.xml"/><Relationship Id="rId188" Type="http://schemas.openxmlformats.org/officeDocument/2006/relationships/chart" Target="../charts/chart191.xml"/><Relationship Id="rId311" Type="http://schemas.openxmlformats.org/officeDocument/2006/relationships/chart" Target="../charts/chart314.xml"/><Relationship Id="rId71" Type="http://schemas.openxmlformats.org/officeDocument/2006/relationships/chart" Target="../charts/chart74.xml"/><Relationship Id="rId92" Type="http://schemas.openxmlformats.org/officeDocument/2006/relationships/chart" Target="../charts/chart95.xml"/><Relationship Id="rId213" Type="http://schemas.openxmlformats.org/officeDocument/2006/relationships/chart" Target="../charts/chart216.xml"/><Relationship Id="rId234" Type="http://schemas.openxmlformats.org/officeDocument/2006/relationships/chart" Target="../charts/chart237.xml"/><Relationship Id="rId2" Type="http://schemas.openxmlformats.org/officeDocument/2006/relationships/chart" Target="../charts/chart5.xml"/><Relationship Id="rId29" Type="http://schemas.openxmlformats.org/officeDocument/2006/relationships/chart" Target="../charts/chart32.xml"/><Relationship Id="rId255" Type="http://schemas.openxmlformats.org/officeDocument/2006/relationships/chart" Target="../charts/chart258.xml"/><Relationship Id="rId276" Type="http://schemas.openxmlformats.org/officeDocument/2006/relationships/chart" Target="../charts/chart279.xml"/><Relationship Id="rId297" Type="http://schemas.openxmlformats.org/officeDocument/2006/relationships/chart" Target="../charts/chart300.xml"/><Relationship Id="rId40" Type="http://schemas.openxmlformats.org/officeDocument/2006/relationships/chart" Target="../charts/chart43.xml"/><Relationship Id="rId115" Type="http://schemas.openxmlformats.org/officeDocument/2006/relationships/chart" Target="../charts/chart118.xml"/><Relationship Id="rId136" Type="http://schemas.openxmlformats.org/officeDocument/2006/relationships/chart" Target="../charts/chart139.xml"/><Relationship Id="rId157" Type="http://schemas.openxmlformats.org/officeDocument/2006/relationships/chart" Target="../charts/chart160.xml"/><Relationship Id="rId178" Type="http://schemas.openxmlformats.org/officeDocument/2006/relationships/chart" Target="../charts/chart181.xml"/><Relationship Id="rId301" Type="http://schemas.openxmlformats.org/officeDocument/2006/relationships/chart" Target="../charts/chart304.xml"/><Relationship Id="rId61" Type="http://schemas.openxmlformats.org/officeDocument/2006/relationships/chart" Target="../charts/chart64.xml"/><Relationship Id="rId82" Type="http://schemas.openxmlformats.org/officeDocument/2006/relationships/chart" Target="../charts/chart85.xml"/><Relationship Id="rId199" Type="http://schemas.openxmlformats.org/officeDocument/2006/relationships/chart" Target="../charts/chart202.xml"/><Relationship Id="rId203" Type="http://schemas.openxmlformats.org/officeDocument/2006/relationships/chart" Target="../charts/chart206.xml"/><Relationship Id="rId19" Type="http://schemas.openxmlformats.org/officeDocument/2006/relationships/chart" Target="../charts/chart22.xml"/><Relationship Id="rId224" Type="http://schemas.openxmlformats.org/officeDocument/2006/relationships/chart" Target="../charts/chart227.xml"/><Relationship Id="rId245" Type="http://schemas.openxmlformats.org/officeDocument/2006/relationships/chart" Target="../charts/chart248.xml"/><Relationship Id="rId266" Type="http://schemas.openxmlformats.org/officeDocument/2006/relationships/chart" Target="../charts/chart269.xml"/><Relationship Id="rId287" Type="http://schemas.openxmlformats.org/officeDocument/2006/relationships/chart" Target="../charts/chart290.xml"/><Relationship Id="rId30" Type="http://schemas.openxmlformats.org/officeDocument/2006/relationships/chart" Target="../charts/chart33.xml"/><Relationship Id="rId105" Type="http://schemas.openxmlformats.org/officeDocument/2006/relationships/chart" Target="../charts/chart108.xml"/><Relationship Id="rId126" Type="http://schemas.openxmlformats.org/officeDocument/2006/relationships/chart" Target="../charts/chart129.xml"/><Relationship Id="rId147" Type="http://schemas.openxmlformats.org/officeDocument/2006/relationships/chart" Target="../charts/chart150.xml"/><Relationship Id="rId168" Type="http://schemas.openxmlformats.org/officeDocument/2006/relationships/chart" Target="../charts/chart171.xml"/><Relationship Id="rId312" Type="http://schemas.openxmlformats.org/officeDocument/2006/relationships/chart" Target="../charts/chart315.xml"/><Relationship Id="rId51" Type="http://schemas.openxmlformats.org/officeDocument/2006/relationships/chart" Target="../charts/chart54.xml"/><Relationship Id="rId72" Type="http://schemas.openxmlformats.org/officeDocument/2006/relationships/chart" Target="../charts/chart75.xml"/><Relationship Id="rId93" Type="http://schemas.openxmlformats.org/officeDocument/2006/relationships/chart" Target="../charts/chart96.xml"/><Relationship Id="rId189" Type="http://schemas.openxmlformats.org/officeDocument/2006/relationships/chart" Target="../charts/chart192.xml"/><Relationship Id="rId3" Type="http://schemas.openxmlformats.org/officeDocument/2006/relationships/chart" Target="../charts/chart6.xml"/><Relationship Id="rId214" Type="http://schemas.openxmlformats.org/officeDocument/2006/relationships/chart" Target="../charts/chart217.xml"/><Relationship Id="rId235" Type="http://schemas.openxmlformats.org/officeDocument/2006/relationships/chart" Target="../charts/chart238.xml"/><Relationship Id="rId256" Type="http://schemas.openxmlformats.org/officeDocument/2006/relationships/chart" Target="../charts/chart259.xml"/><Relationship Id="rId277" Type="http://schemas.openxmlformats.org/officeDocument/2006/relationships/chart" Target="../charts/chart280.xml"/><Relationship Id="rId298" Type="http://schemas.openxmlformats.org/officeDocument/2006/relationships/chart" Target="../charts/chart301.xml"/><Relationship Id="rId116" Type="http://schemas.openxmlformats.org/officeDocument/2006/relationships/chart" Target="../charts/chart119.xml"/><Relationship Id="rId137" Type="http://schemas.openxmlformats.org/officeDocument/2006/relationships/chart" Target="../charts/chart140.xml"/><Relationship Id="rId158" Type="http://schemas.openxmlformats.org/officeDocument/2006/relationships/chart" Target="../charts/chart161.xml"/><Relationship Id="rId302" Type="http://schemas.openxmlformats.org/officeDocument/2006/relationships/chart" Target="../charts/chart305.xml"/><Relationship Id="rId20" Type="http://schemas.openxmlformats.org/officeDocument/2006/relationships/chart" Target="../charts/chart23.xml"/><Relationship Id="rId41" Type="http://schemas.openxmlformats.org/officeDocument/2006/relationships/chart" Target="../charts/chart44.xml"/><Relationship Id="rId62" Type="http://schemas.openxmlformats.org/officeDocument/2006/relationships/chart" Target="../charts/chart65.xml"/><Relationship Id="rId83" Type="http://schemas.openxmlformats.org/officeDocument/2006/relationships/chart" Target="../charts/chart86.xml"/><Relationship Id="rId179" Type="http://schemas.openxmlformats.org/officeDocument/2006/relationships/chart" Target="../charts/chart182.xml"/><Relationship Id="rId190" Type="http://schemas.openxmlformats.org/officeDocument/2006/relationships/chart" Target="../charts/chart193.xml"/><Relationship Id="rId204" Type="http://schemas.openxmlformats.org/officeDocument/2006/relationships/chart" Target="../charts/chart207.xml"/><Relationship Id="rId225" Type="http://schemas.openxmlformats.org/officeDocument/2006/relationships/chart" Target="../charts/chart228.xml"/><Relationship Id="rId246" Type="http://schemas.openxmlformats.org/officeDocument/2006/relationships/chart" Target="../charts/chart249.xml"/><Relationship Id="rId267" Type="http://schemas.openxmlformats.org/officeDocument/2006/relationships/chart" Target="../charts/chart270.xml"/><Relationship Id="rId288" Type="http://schemas.openxmlformats.org/officeDocument/2006/relationships/chart" Target="../charts/chart291.xml"/><Relationship Id="rId106" Type="http://schemas.openxmlformats.org/officeDocument/2006/relationships/chart" Target="../charts/chart109.xml"/><Relationship Id="rId127" Type="http://schemas.openxmlformats.org/officeDocument/2006/relationships/chart" Target="../charts/chart130.xml"/><Relationship Id="rId313" Type="http://schemas.openxmlformats.org/officeDocument/2006/relationships/chart" Target="../charts/chart316.xml"/><Relationship Id="rId10" Type="http://schemas.openxmlformats.org/officeDocument/2006/relationships/chart" Target="../charts/chart13.xml"/><Relationship Id="rId31" Type="http://schemas.openxmlformats.org/officeDocument/2006/relationships/chart" Target="../charts/chart34.xml"/><Relationship Id="rId52" Type="http://schemas.openxmlformats.org/officeDocument/2006/relationships/chart" Target="../charts/chart55.xml"/><Relationship Id="rId73" Type="http://schemas.openxmlformats.org/officeDocument/2006/relationships/chart" Target="../charts/chart76.xml"/><Relationship Id="rId94" Type="http://schemas.openxmlformats.org/officeDocument/2006/relationships/chart" Target="../charts/chart97.xml"/><Relationship Id="rId148" Type="http://schemas.openxmlformats.org/officeDocument/2006/relationships/chart" Target="../charts/chart151.xml"/><Relationship Id="rId169" Type="http://schemas.openxmlformats.org/officeDocument/2006/relationships/chart" Target="../charts/chart172.xml"/><Relationship Id="rId4" Type="http://schemas.openxmlformats.org/officeDocument/2006/relationships/chart" Target="../charts/chart7.xml"/><Relationship Id="rId180" Type="http://schemas.openxmlformats.org/officeDocument/2006/relationships/chart" Target="../charts/chart183.xml"/><Relationship Id="rId215" Type="http://schemas.openxmlformats.org/officeDocument/2006/relationships/chart" Target="../charts/chart218.xml"/><Relationship Id="rId236" Type="http://schemas.openxmlformats.org/officeDocument/2006/relationships/chart" Target="../charts/chart239.xml"/><Relationship Id="rId257" Type="http://schemas.openxmlformats.org/officeDocument/2006/relationships/chart" Target="../charts/chart260.xml"/><Relationship Id="rId278" Type="http://schemas.openxmlformats.org/officeDocument/2006/relationships/chart" Target="../charts/chart281.xml"/><Relationship Id="rId303" Type="http://schemas.openxmlformats.org/officeDocument/2006/relationships/chart" Target="../charts/chart306.xml"/><Relationship Id="rId42" Type="http://schemas.openxmlformats.org/officeDocument/2006/relationships/chart" Target="../charts/chart45.xml"/><Relationship Id="rId84" Type="http://schemas.openxmlformats.org/officeDocument/2006/relationships/chart" Target="../charts/chart87.xml"/><Relationship Id="rId138" Type="http://schemas.openxmlformats.org/officeDocument/2006/relationships/chart" Target="../charts/chart141.xml"/><Relationship Id="rId191" Type="http://schemas.openxmlformats.org/officeDocument/2006/relationships/chart" Target="../charts/chart194.xml"/><Relationship Id="rId205" Type="http://schemas.openxmlformats.org/officeDocument/2006/relationships/chart" Target="../charts/chart208.xml"/><Relationship Id="rId247" Type="http://schemas.openxmlformats.org/officeDocument/2006/relationships/chart" Target="../charts/chart250.xml"/><Relationship Id="rId107" Type="http://schemas.openxmlformats.org/officeDocument/2006/relationships/chart" Target="../charts/chart110.xml"/><Relationship Id="rId289" Type="http://schemas.openxmlformats.org/officeDocument/2006/relationships/chart" Target="../charts/chart292.xml"/><Relationship Id="rId11" Type="http://schemas.openxmlformats.org/officeDocument/2006/relationships/chart" Target="../charts/chart14.xml"/><Relationship Id="rId53" Type="http://schemas.openxmlformats.org/officeDocument/2006/relationships/chart" Target="../charts/chart56.xml"/><Relationship Id="rId149" Type="http://schemas.openxmlformats.org/officeDocument/2006/relationships/chart" Target="../charts/chart152.xml"/><Relationship Id="rId314" Type="http://schemas.openxmlformats.org/officeDocument/2006/relationships/chart" Target="../charts/chart317.xml"/><Relationship Id="rId95" Type="http://schemas.openxmlformats.org/officeDocument/2006/relationships/chart" Target="../charts/chart98.xml"/><Relationship Id="rId160" Type="http://schemas.openxmlformats.org/officeDocument/2006/relationships/chart" Target="../charts/chart163.xml"/><Relationship Id="rId216" Type="http://schemas.openxmlformats.org/officeDocument/2006/relationships/chart" Target="../charts/chart219.xml"/><Relationship Id="rId258" Type="http://schemas.openxmlformats.org/officeDocument/2006/relationships/chart" Target="../charts/chart261.xml"/><Relationship Id="rId22" Type="http://schemas.openxmlformats.org/officeDocument/2006/relationships/chart" Target="../charts/chart25.xml"/><Relationship Id="rId64" Type="http://schemas.openxmlformats.org/officeDocument/2006/relationships/chart" Target="../charts/chart67.xml"/><Relationship Id="rId118" Type="http://schemas.openxmlformats.org/officeDocument/2006/relationships/chart" Target="../charts/chart121.xml"/><Relationship Id="rId171" Type="http://schemas.openxmlformats.org/officeDocument/2006/relationships/chart" Target="../charts/chart174.xml"/><Relationship Id="rId227" Type="http://schemas.openxmlformats.org/officeDocument/2006/relationships/chart" Target="../charts/chart230.xml"/><Relationship Id="rId269" Type="http://schemas.openxmlformats.org/officeDocument/2006/relationships/chart" Target="../charts/chart272.xml"/><Relationship Id="rId33" Type="http://schemas.openxmlformats.org/officeDocument/2006/relationships/chart" Target="../charts/chart36.xml"/><Relationship Id="rId129" Type="http://schemas.openxmlformats.org/officeDocument/2006/relationships/chart" Target="../charts/chart132.xml"/><Relationship Id="rId280" Type="http://schemas.openxmlformats.org/officeDocument/2006/relationships/chart" Target="../charts/chart283.xml"/><Relationship Id="rId75" Type="http://schemas.openxmlformats.org/officeDocument/2006/relationships/chart" Target="../charts/chart78.xml"/><Relationship Id="rId140" Type="http://schemas.openxmlformats.org/officeDocument/2006/relationships/chart" Target="../charts/chart143.xml"/><Relationship Id="rId182" Type="http://schemas.openxmlformats.org/officeDocument/2006/relationships/chart" Target="../charts/chart185.xml"/><Relationship Id="rId6" Type="http://schemas.openxmlformats.org/officeDocument/2006/relationships/chart" Target="../charts/chart9.xml"/><Relationship Id="rId238" Type="http://schemas.openxmlformats.org/officeDocument/2006/relationships/chart" Target="../charts/chart241.xml"/><Relationship Id="rId291" Type="http://schemas.openxmlformats.org/officeDocument/2006/relationships/chart" Target="../charts/chart294.xml"/><Relationship Id="rId305" Type="http://schemas.openxmlformats.org/officeDocument/2006/relationships/chart" Target="../charts/chart308.xml"/><Relationship Id="rId44" Type="http://schemas.openxmlformats.org/officeDocument/2006/relationships/chart" Target="../charts/chart47.xml"/><Relationship Id="rId86" Type="http://schemas.openxmlformats.org/officeDocument/2006/relationships/chart" Target="../charts/chart89.xml"/><Relationship Id="rId151" Type="http://schemas.openxmlformats.org/officeDocument/2006/relationships/chart" Target="../charts/chart154.xml"/><Relationship Id="rId193" Type="http://schemas.openxmlformats.org/officeDocument/2006/relationships/chart" Target="../charts/chart196.xml"/><Relationship Id="rId207" Type="http://schemas.openxmlformats.org/officeDocument/2006/relationships/chart" Target="../charts/chart210.xml"/><Relationship Id="rId249" Type="http://schemas.openxmlformats.org/officeDocument/2006/relationships/chart" Target="../charts/chart25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chart" Target="../charts/chart3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149611</xdr:rowOff>
    </xdr:from>
    <xdr:to>
      <xdr:col>8</xdr:col>
      <xdr:colOff>927652</xdr:colOff>
      <xdr:row>55</xdr:row>
      <xdr:rowOff>152635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704613</xdr:colOff>
      <xdr:row>19</xdr:row>
      <xdr:rowOff>198783</xdr:rowOff>
    </xdr:from>
    <xdr:to>
      <xdr:col>8</xdr:col>
      <xdr:colOff>911087</xdr:colOff>
      <xdr:row>55</xdr:row>
      <xdr:rowOff>62712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F8F64C38-3EFC-43E4-AB00-25ADE6451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108858</xdr:colOff>
      <xdr:row>18</xdr:row>
      <xdr:rowOff>217714</xdr:rowOff>
    </xdr:from>
    <xdr:to>
      <xdr:col>8</xdr:col>
      <xdr:colOff>353786</xdr:colOff>
      <xdr:row>55</xdr:row>
      <xdr:rowOff>54430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9D5C56A0-308E-4383-AAC9-77E770B31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7" name="Chart 20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" name="Chart 20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9" name="Chart 21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" name="Chart 2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1" name="Chart 2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" name="Chart 2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3" name="Chart 21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" name="Chart 215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5" name="Chart 21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" name="Chart 21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7" name="Chart 218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" name="Chart 21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9" name="Chart 22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" name="Chart 22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1" name="Chart 22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" name="Chart 22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3" name="Chart 22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" name="Chart 22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5" name="Chart 22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" name="Chart 22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7" name="Chart 22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" name="Chart 22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9" name="Chart 23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" name="Chart 23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1" name="Chart 23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" name="Chart 23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3" name="Chart 23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4" name="Chart 23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5" name="Chart 236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6" name="Chart 23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7" name="Chart 238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8" name="Chart 23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9" name="Chart 24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0" name="Chart 24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41" name="Chart 24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42" name="Chart 24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43" name="Chart 24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4" name="Chart 24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45" name="Chart 246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46" name="Chart 247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47" name="Chart 248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48" name="Chart 24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49" name="Chart 250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0" name="Chart 25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51" name="Chart 20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52" name="Chart 20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53" name="Chart 210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4" name="Chart 21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55" name="Chart 21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56" name="Chart 21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57" name="Chart 21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58" name="Chart 21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59" name="Chart 21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0" name="Chart 217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61" name="Chart 218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62" name="Chart 219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63" name="Chart 22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4" name="Chart 22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65" name="Chart 22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66" name="Chart 22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67" name="Chart 22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68" name="Chart 22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69" name="Chart 22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0" name="Chart 227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71" name="Chart 228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72" name="Chart 229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73" name="Chart 230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4" name="Chart 23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75" name="Chart 23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76" name="Chart 233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77" name="Chart 23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78" name="Chart 235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79" name="Chart 236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0" name="Chart 237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81" name="Chart 238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82" name="Chart 239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83" name="Chart 240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4" name="Chart 241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85" name="Chart 242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86" name="Chart 243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87" name="Chart 24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88" name="Chart 245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89" name="Chart 246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0" name="Chart 247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91" name="Chart 248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92" name="Chart 249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93" name="Chart 250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4" name="Chart 251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95" name="Chart 208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96" name="Chart 20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97" name="Chart 210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98" name="Chart 21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99" name="Chart 212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0" name="Chart 213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01" name="Chart 214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2" name="Chart 21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03" name="Chart 216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4" name="Chart 217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05" name="Chart 218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06" name="Chart 21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07" name="Chart 220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08" name="Chart 221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09" name="Chart 222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0" name="Chart 223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11" name="Chart 224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12" name="Chart 22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13" name="Chart 226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4" name="Chart 227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15" name="Chart 228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16" name="Chart 229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17" name="Chart 230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18" name="Chart 23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19" name="Chart 232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0" name="Chart 233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21" name="Chart 234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22" name="Chart 235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23" name="Chart 236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4" name="Chart 237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25" name="Chart 238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26" name="Chart 239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27" name="Chart 240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28" name="Chart 241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29" name="Chart 24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0" name="Chart 24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31" name="Chart 244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32" name="Chart 245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33" name="Chart 246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4" name="Chart 247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35" name="Chart 248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36" name="Chart 24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37" name="Chart 25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38" name="Chart 251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39" name="Chart 20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0" name="Chart 20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41" name="Chart 21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2" name="Chart 21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43" name="Chart 21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4" name="Chart 21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45" name="Chart 21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46" name="Chart 21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47" name="Chart 21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48" name="Chart 21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49" name="Chart 21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0" name="Chart 21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51" name="Chart 22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52" name="Chart 22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53" name="Chart 22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4" name="Chart 22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55" name="Chart 22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56" name="Chart 22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57" name="Chart 22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58" name="Chart 22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59" name="Chart 22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0" name="Chart 22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61" name="Chart 23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62" name="Chart 23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63" name="Chart 23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4" name="Chart 23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65" name="Chart 23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66" name="Chart 23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67" name="Chart 23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68" name="Chart 23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69" name="Chart 23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0" name="Chart 23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71" name="Chart 24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72" name="Chart 24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73" name="Chart 24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4" name="Chart 24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75" name="Chart 24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76" name="Chart 24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77" name="Chart 24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78" name="Chart 24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79" name="Chart 24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0" name="Chart 24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81" name="Chart 25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2" name="Chart 25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83" name="Chart 9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4" name="Chart 10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85" name="Chart 11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86" name="Chart 12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87" name="Chart 18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88" name="Chart 19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89" name="Chart 20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0" name="Chart 21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91" name="Chart 2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92" name="Chart 23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93" name="Chart 24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4" name="Chart 25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95" name="Chart 26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196" name="Chart 27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197" name="Chart 28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198" name="Chart 29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199" name="Chart 9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0" name="Chart 10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01" name="Chart 11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02" name="Chart 12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03" name="Chart 18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4" name="Chart 19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05" name="Chart 20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06" name="Chart 21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07" name="Chart 22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08" name="Chart 2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09" name="Chart 24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0" name="Chart 25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11" name="Chart 26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12" name="Chart 27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13" name="Chart 28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4" name="Chart 29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15" name="Chart 9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16" name="Chart 10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17" name="Chart 11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18" name="Chart 12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19" name="Chart 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0" name="Chart 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21" name="Chart 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2" name="Chart 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23" name="Chart 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4" name="Chart 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25" name="Chart 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26" name="Chart 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27" name="Chart 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28" name="Chart 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29" name="Chart 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0" name="Chart 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31" name="Chart 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32" name="Chart 10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33" name="Chart 11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4" name="Chart 12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35" name="Chart 18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36" name="Chart 19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37" name="Chart 2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38" name="Chart 21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39" name="Chart 22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0" name="Chart 23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41" name="Chart 24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42" name="Chart 25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43" name="Chart 26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4" name="Chart 27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45" name="Chart 28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46" name="Chart 29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47" name="Chart 9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48" name="Chart 10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49" name="Chart 11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0" name="Chart 12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51" name="Chart 18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52" name="Chart 19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53" name="Chart 20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4" name="Chart 21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55" name="Chart 22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56" name="Chart 23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57" name="Chart 24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58" name="Chart 25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59" name="Chart 26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0" name="Chart 27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61" name="Chart 28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2" name="Chart 29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63" name="Chart 9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4" name="Chart 10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65" name="Chart 11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66" name="Chart 12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67" name="Chart 18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68" name="Chart 19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69" name="Chart 20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0" name="Chart 21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71" name="Chart 22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72" name="Chart 23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73" name="Chart 24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4" name="Chart 25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75" name="Chart 26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76" name="Chart 27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77" name="Chart 28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78" name="Chart 2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79" name="Chart 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0" name="Chart 10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81" name="Chart 11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82" name="Chart 12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83" name="Chart 18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4" name="Chart 1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85" name="Chart 20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86" name="Chart 21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87" name="Chart 22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88" name="Chart 23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89" name="Chart 24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0" name="Chart 25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91" name="Chart 26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92" name="Chart 27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93" name="Chart 28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4" name="Chart 29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95" name="Chart 9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296" name="Chart 10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297" name="Chart 11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298" name="Chart 12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299" name="Chart 1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0" name="Chart 1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01" name="Chart 2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2" name="Chart 2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03" name="Chart 2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4" name="Chart 2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05" name="Chart 2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06" name="Chart 2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07" name="Chart 2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08" name="Chart 2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09" name="Chart 2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0" name="Chart 2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11" name="Chart 9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12" name="Chart 10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13" name="Chart 1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4" name="Chart 12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15" name="Chart 18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16" name="Chart 19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17" name="Chart 20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18" name="Chart 2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19" name="Chart 22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0" name="Chart 2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21" name="Chart 24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22" name="Chart 2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400050</xdr:colOff>
      <xdr:row>5</xdr:row>
      <xdr:rowOff>0</xdr:rowOff>
    </xdr:to>
    <xdr:graphicFrame macro="">
      <xdr:nvGraphicFramePr>
        <xdr:cNvPr id="323" name="Chart 2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10</xdr:col>
      <xdr:colOff>95250</xdr:colOff>
      <xdr:row>5</xdr:row>
      <xdr:rowOff>0</xdr:rowOff>
    </xdr:from>
    <xdr:to>
      <xdr:col>14</xdr:col>
      <xdr:colOff>371475</xdr:colOff>
      <xdr:row>5</xdr:row>
      <xdr:rowOff>0</xdr:rowOff>
    </xdr:to>
    <xdr:graphicFrame macro="">
      <xdr:nvGraphicFramePr>
        <xdr:cNvPr id="324" name="Chart 27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14</xdr:col>
      <xdr:colOff>523875</xdr:colOff>
      <xdr:row>5</xdr:row>
      <xdr:rowOff>0</xdr:rowOff>
    </xdr:from>
    <xdr:to>
      <xdr:col>21</xdr:col>
      <xdr:colOff>0</xdr:colOff>
      <xdr:row>5</xdr:row>
      <xdr:rowOff>0</xdr:rowOff>
    </xdr:to>
    <xdr:graphicFrame macro="">
      <xdr:nvGraphicFramePr>
        <xdr:cNvPr id="325" name="Chart 28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10</xdr:col>
      <xdr:colOff>180975</xdr:colOff>
      <xdr:row>5</xdr:row>
      <xdr:rowOff>0</xdr:rowOff>
    </xdr:from>
    <xdr:to>
      <xdr:col>14</xdr:col>
      <xdr:colOff>304800</xdr:colOff>
      <xdr:row>5</xdr:row>
      <xdr:rowOff>0</xdr:rowOff>
    </xdr:to>
    <xdr:graphicFrame macro="">
      <xdr:nvGraphicFramePr>
        <xdr:cNvPr id="326" name="Chart 29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319840</xdr:colOff>
      <xdr:row>3</xdr:row>
      <xdr:rowOff>98251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181099" cy="888826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0</xdr:row>
      <xdr:rowOff>0</xdr:rowOff>
    </xdr:from>
    <xdr:to>
      <xdr:col>10</xdr:col>
      <xdr:colOff>460709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0"/>
          <a:ext cx="13811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70183</xdr:colOff>
      <xdr:row>30</xdr:row>
      <xdr:rowOff>110287</xdr:rowOff>
    </xdr:from>
    <xdr:to>
      <xdr:col>8</xdr:col>
      <xdr:colOff>581526</xdr:colOff>
      <xdr:row>49</xdr:row>
      <xdr:rowOff>180472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70184</xdr:colOff>
      <xdr:row>50</xdr:row>
      <xdr:rowOff>190500</xdr:rowOff>
    </xdr:from>
    <xdr:to>
      <xdr:col>8</xdr:col>
      <xdr:colOff>581527</xdr:colOff>
      <xdr:row>69</xdr:row>
      <xdr:rowOff>180475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5:B8" totalsRowShown="0" headerRowDxfId="15" dataDxfId="14">
  <tableColumns count="2">
    <tableColumn id="1" xr3:uid="{00000000-0010-0000-0000-000001000000}" name="Aktuální test" dataDxfId="13"/>
    <tableColumn id="2" xr3:uid="{00000000-0010-0000-0000-000002000000}" name="Příklad 19870401" dataDxfId="12">
      <calculatedColumnFormula>VLOOKUP($B$5,'Vstupní data'!A10:BM12,6,FALSE)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5" displayName="Table5" ref="A11:D17" totalsRowShown="0" headerRowDxfId="11" dataDxfId="9" headerRowBorderDxfId="10" tableBorderDxfId="8">
  <tableColumns count="4">
    <tableColumn id="1" xr3:uid="{00000000-0010-0000-0100-000001000000}" name="Úsek" dataDxfId="7"/>
    <tableColumn id="2" xr3:uid="{00000000-0010-0000-0100-000002000000}" name="Čas" dataDxfId="6"/>
    <tableColumn id="5" xr3:uid="{00000000-0010-0000-0100-000005000000}" name="Počet záběrů" dataDxfId="5"/>
    <tableColumn id="6" xr3:uid="{00000000-0010-0000-0100-000006000000}" name="IÚZ" dataDxfId="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26"/>
  <sheetViews>
    <sheetView showGridLines="0" tabSelected="1" zoomScale="85" zoomScaleNormal="85" zoomScaleSheetLayoutView="90" workbookViewId="0">
      <selection activeCell="J37" sqref="J37"/>
    </sheetView>
  </sheetViews>
  <sheetFormatPr defaultColWidth="9.140625" defaultRowHeight="15"/>
  <cols>
    <col min="1" max="1" width="17.5703125" style="120" bestFit="1" customWidth="1"/>
    <col min="2" max="2" width="24.28515625" style="120" customWidth="1"/>
    <col min="3" max="3" width="19.5703125" style="120" customWidth="1"/>
    <col min="4" max="4" width="14.5703125" style="120" customWidth="1"/>
    <col min="5" max="5" width="15.140625" style="120" customWidth="1"/>
    <col min="6" max="9" width="13.85546875" style="120" customWidth="1"/>
    <col min="10" max="10" width="133.85546875" style="191" bestFit="1" customWidth="1"/>
    <col min="11" max="35" width="9.140625" style="191" customWidth="1"/>
    <col min="36" max="16384" width="9.140625" style="191"/>
  </cols>
  <sheetData>
    <row r="1" spans="1:14" s="31" customFormat="1" ht="26.25" customHeight="1">
      <c r="A1" s="198" t="s">
        <v>160</v>
      </c>
      <c r="B1" s="198"/>
      <c r="C1" s="198"/>
      <c r="D1" s="198"/>
      <c r="E1" s="198"/>
      <c r="F1" s="198"/>
      <c r="G1" s="198"/>
      <c r="H1" s="198"/>
      <c r="I1" s="198"/>
    </row>
    <row r="2" spans="1:14" s="31" customFormat="1" ht="16.5" customHeight="1">
      <c r="A2" s="198"/>
      <c r="B2" s="198"/>
      <c r="C2" s="198"/>
      <c r="D2" s="198"/>
      <c r="E2" s="198"/>
      <c r="F2" s="198"/>
      <c r="G2" s="198"/>
      <c r="H2" s="198"/>
      <c r="I2" s="198"/>
      <c r="J2" s="7"/>
      <c r="K2" s="7"/>
      <c r="L2" s="7"/>
      <c r="M2" s="7"/>
      <c r="N2" s="7"/>
    </row>
    <row r="3" spans="1:14" s="33" customFormat="1" ht="19.5" customHeight="1">
      <c r="A3" s="198"/>
      <c r="B3" s="198"/>
      <c r="C3" s="198"/>
      <c r="D3" s="198"/>
      <c r="E3" s="198"/>
      <c r="F3" s="198"/>
      <c r="G3" s="198"/>
      <c r="H3" s="198"/>
      <c r="I3" s="198"/>
    </row>
    <row r="4" spans="1:14" s="33" customFormat="1" ht="26.25">
      <c r="A4" s="117"/>
      <c r="B4" s="117"/>
      <c r="C4" s="117"/>
      <c r="D4" s="117"/>
      <c r="E4" s="117"/>
      <c r="F4" s="117"/>
      <c r="G4" s="117"/>
      <c r="H4" s="117"/>
      <c r="I4" s="117"/>
      <c r="J4" s="221" t="s">
        <v>163</v>
      </c>
    </row>
    <row r="5" spans="1:14" s="33" customFormat="1" ht="21.75" customHeight="1">
      <c r="A5" s="99" t="s">
        <v>118</v>
      </c>
      <c r="B5" s="156" t="s">
        <v>162</v>
      </c>
      <c r="C5" s="118"/>
      <c r="D5" s="199" t="s">
        <v>117</v>
      </c>
      <c r="E5" s="199"/>
      <c r="F5" s="166"/>
      <c r="G5" s="166"/>
      <c r="H5" s="118"/>
      <c r="I5" s="118"/>
      <c r="J5" s="222"/>
    </row>
    <row r="6" spans="1:14" s="31" customFormat="1" ht="42.95" customHeight="1">
      <c r="A6" s="101" t="s">
        <v>112</v>
      </c>
      <c r="B6" s="108" t="str">
        <f ca="1">VLOOKUP($B$5,OFFSET('Vstupní data'!A13,0,0,1000,COUNTA('Vstupní data'!13:13)),2,FALSE)</f>
        <v>Příklad</v>
      </c>
      <c r="C6" s="118"/>
      <c r="D6" s="125" t="s">
        <v>119</v>
      </c>
      <c r="E6" s="126" t="s">
        <v>121</v>
      </c>
      <c r="F6" s="126"/>
      <c r="G6" s="126"/>
      <c r="H6" s="118"/>
      <c r="I6" s="118"/>
      <c r="J6" s="223" t="s">
        <v>164</v>
      </c>
    </row>
    <row r="7" spans="1:14" s="31" customFormat="1" ht="42.95" customHeight="1">
      <c r="A7" s="101" t="s">
        <v>113</v>
      </c>
      <c r="B7" s="116">
        <f ca="1">VLOOKUP($B$5,OFFSET('Vstupní data'!A13,0,0,1000,COUNTA('Vstupní data'!13:13)),6,FALSE)</f>
        <v>31868</v>
      </c>
      <c r="C7" s="118"/>
      <c r="D7" s="125" t="s">
        <v>120</v>
      </c>
      <c r="E7" s="104" t="str">
        <f ca="1">VLOOKUP($B$5,OFFSET('Vstupní data'!A13,0,0,1000,COUNTA('Vstupní data'!13:13)),10,FALSE)</f>
        <v>50 m</v>
      </c>
      <c r="F7" s="104"/>
      <c r="G7" s="104"/>
      <c r="H7" s="118"/>
      <c r="I7" s="118"/>
      <c r="J7" s="224" t="s">
        <v>165</v>
      </c>
    </row>
    <row r="8" spans="1:14" s="31" customFormat="1" ht="21.75" customHeight="1">
      <c r="A8" s="101"/>
      <c r="B8" s="101"/>
      <c r="C8" s="118"/>
      <c r="D8" s="101"/>
      <c r="E8" s="102"/>
      <c r="F8" s="118"/>
      <c r="G8" s="100" t="s">
        <v>56</v>
      </c>
      <c r="H8" s="103" t="str">
        <f>IFERROR(VLOOKUP($B$5,#REF!,16,FALSE),"")</f>
        <v/>
      </c>
      <c r="I8" s="100"/>
      <c r="J8" s="224"/>
    </row>
    <row r="9" spans="1:14" s="31" customFormat="1" ht="18.75" customHeight="1">
      <c r="A9" s="118"/>
      <c r="B9" s="101"/>
      <c r="C9" s="118"/>
      <c r="D9" s="101"/>
      <c r="E9" s="102"/>
      <c r="F9" s="118"/>
      <c r="G9" s="101"/>
      <c r="H9" s="102"/>
      <c r="I9" s="118"/>
      <c r="J9" s="225" t="s">
        <v>167</v>
      </c>
    </row>
    <row r="10" spans="1:14" s="31" customFormat="1" ht="19.5">
      <c r="A10" s="197" t="s">
        <v>114</v>
      </c>
      <c r="B10" s="197"/>
      <c r="C10" s="118"/>
      <c r="D10" s="118"/>
      <c r="E10" s="118"/>
      <c r="F10" s="118"/>
      <c r="G10" s="118"/>
      <c r="H10" s="118"/>
      <c r="I10" s="118"/>
      <c r="J10" s="226" t="s">
        <v>168</v>
      </c>
    </row>
    <row r="11" spans="1:14" s="31" customFormat="1" ht="52.5" customHeight="1">
      <c r="A11" s="121" t="s">
        <v>115</v>
      </c>
      <c r="B11" s="122" t="s">
        <v>159</v>
      </c>
      <c r="C11" s="158" t="s">
        <v>154</v>
      </c>
      <c r="D11" s="121" t="s">
        <v>122</v>
      </c>
      <c r="E11" s="123"/>
      <c r="F11" s="123"/>
      <c r="G11" s="123"/>
      <c r="H11" s="123"/>
      <c r="I11" s="123"/>
      <c r="J11" s="227"/>
    </row>
    <row r="12" spans="1:14" s="31" customFormat="1" ht="21.75" customHeight="1">
      <c r="A12" s="105">
        <v>1</v>
      </c>
      <c r="B12" s="190">
        <f ca="1">VLOOKUP($B$5,OFFSET('Vstupní data'!A13,0,0,1000,COUNTA('Vstupní data'!13:13)),11,0)</f>
        <v>25.67</v>
      </c>
      <c r="C12" s="188">
        <f ca="1">VLOOKUP($B$5,OFFSET('Vstupní data'!A13,0,0,1000,COUNTA('Vstupní data'!13:13)),12,0)</f>
        <v>20</v>
      </c>
      <c r="D12" s="106">
        <f ca="1">VLOOKUP($B$5,OFFSET('Vstupní data'!A13,0,0,1000,COUNTA('Vstupní data'!13:13)),13,0)</f>
        <v>4.8694974678613159</v>
      </c>
      <c r="E12" s="124"/>
      <c r="F12" s="124"/>
      <c r="G12" s="124"/>
      <c r="H12" s="124"/>
      <c r="I12" s="124"/>
      <c r="J12" s="228"/>
    </row>
    <row r="13" spans="1:14" s="31" customFormat="1" ht="21.75" customHeight="1">
      <c r="A13" s="186">
        <v>2</v>
      </c>
      <c r="B13" s="164">
        <f ca="1">VLOOKUP($B$5,OFFSET('Vstupní data'!A13,0,0,1000,COUNTA('Vstupní data'!13:13)),14,0)</f>
        <v>24.32</v>
      </c>
      <c r="C13" s="189">
        <f ca="1">VLOOKUP($B$5,OFFSET('Vstupní data'!A13,0,0,1000,COUNTA('Vstupní data'!13:13)),15,0)</f>
        <v>21</v>
      </c>
      <c r="D13" s="106">
        <f ca="1">VLOOKUP($B$5,OFFSET('Vstupní data'!A13,0,0,1000,COUNTA('Vstupní data'!13:13)),16,0)</f>
        <v>4.8950501253132828</v>
      </c>
      <c r="E13" s="124"/>
      <c r="F13" s="124"/>
      <c r="G13" s="124"/>
      <c r="H13" s="124"/>
      <c r="I13" s="124"/>
      <c r="J13" s="229" t="s">
        <v>169</v>
      </c>
    </row>
    <row r="14" spans="1:14" s="31" customFormat="1" ht="21.75" customHeight="1">
      <c r="A14" s="186">
        <v>3</v>
      </c>
      <c r="B14" s="164">
        <f ca="1">VLOOKUP($B$5,OFFSET('Vstupní data'!A13,0,0,1000,COUNTA('Vstupní data'!13:13)),17,0)</f>
        <v>23.98</v>
      </c>
      <c r="C14" s="189">
        <f ca="1">VLOOKUP($B$5,OFFSET('Vstupní data'!A13,0,0,1000,COUNTA('Vstupní data'!13:13)),18,0)</f>
        <v>22</v>
      </c>
      <c r="D14" s="106">
        <f ca="1">VLOOKUP($B$5,OFFSET('Vstupní data'!A13,0,0,1000,COUNTA('Vstupní data'!13:13)),19,0)</f>
        <v>4.7387974827507779</v>
      </c>
      <c r="E14" s="124"/>
      <c r="F14" s="124"/>
      <c r="G14" s="124"/>
      <c r="H14" s="124"/>
      <c r="I14" s="124"/>
      <c r="J14" s="230"/>
    </row>
    <row r="15" spans="1:14" s="31" customFormat="1" ht="21.75" customHeight="1">
      <c r="A15" s="187">
        <v>4</v>
      </c>
      <c r="B15" s="164">
        <f ca="1">VLOOKUP($B$5,OFFSET('Vstupní data'!A13,0,0,1000,COUNTA('Vstupní data'!13:13)),46,0)</f>
        <v>23.12</v>
      </c>
      <c r="C15" s="188">
        <f ca="1">VLOOKUP($B$5,OFFSET('Vstupní data'!A13,0,0,1000,COUNTA('Vstupní data'!13:13)),47,0)</f>
        <v>22</v>
      </c>
      <c r="D15" s="106">
        <f ca="1">VLOOKUP($B$5,OFFSET('Vstupní data'!A13,0,0,1000,COUNTA('Vstupní data'!13:13)),48,0)</f>
        <v>4.9150676313306079</v>
      </c>
      <c r="E15" s="124"/>
      <c r="F15" s="124"/>
      <c r="G15" s="124"/>
      <c r="H15" s="124"/>
      <c r="I15" s="124"/>
      <c r="J15" s="230"/>
    </row>
    <row r="16" spans="1:14" s="31" customFormat="1" ht="21.75" customHeight="1">
      <c r="A16" s="105">
        <v>5</v>
      </c>
      <c r="B16" s="164">
        <f ca="1">VLOOKUP($B$5,OFFSET('Vstupní data'!A13,0,0,1000,COUNTA('Vstupní data'!13:13)),49,0)</f>
        <v>22.23</v>
      </c>
      <c r="C16" s="189">
        <f ca="1">VLOOKUP($B$5,OFFSET('Vstupní data'!A13,0,0,1000,COUNTA('Vstupní data'!13:13)),50,0)</f>
        <v>23</v>
      </c>
      <c r="D16" s="106">
        <f ca="1">VLOOKUP($B$5,OFFSET('Vstupní data'!A13,0,0,1000,COUNTA('Vstupní data'!13:13)),51,0)</f>
        <v>4.889592990279489</v>
      </c>
      <c r="E16" s="124"/>
      <c r="F16" s="124"/>
      <c r="G16" s="124"/>
      <c r="H16" s="124"/>
      <c r="I16" s="124"/>
      <c r="J16" s="228"/>
    </row>
    <row r="17" spans="1:10" s="31" customFormat="1" ht="21.75" customHeight="1">
      <c r="A17" s="186">
        <v>6</v>
      </c>
      <c r="B17" s="164">
        <f ca="1">VLOOKUP($B$5,OFFSET('Vstupní data'!A13,0,0,1000,COUNTA('Vstupní data'!13:13)),52,0)</f>
        <v>21.16</v>
      </c>
      <c r="C17" s="189">
        <f ca="1">VLOOKUP($B$5,OFFSET('Vstupní data'!A13,0,0,1000,COUNTA('Vstupní data'!13:13)),53,0)</f>
        <v>24</v>
      </c>
      <c r="D17" s="106">
        <f ca="1">VLOOKUP($B$5,OFFSET('Vstupní data'!A13,0,0,1000,COUNTA('Vstupní data'!13:13)),54,0)</f>
        <v>4.9228103339634535</v>
      </c>
      <c r="E17" s="124"/>
      <c r="F17" s="124"/>
      <c r="G17" s="124"/>
      <c r="H17" s="124"/>
      <c r="I17" s="124"/>
      <c r="J17" s="231" t="s">
        <v>166</v>
      </c>
    </row>
    <row r="18" spans="1:10" s="31" customFormat="1" ht="21.4" customHeight="1">
      <c r="A18" s="105"/>
      <c r="B18" s="101"/>
      <c r="C18" s="101"/>
      <c r="D18" s="101"/>
      <c r="E18" s="101"/>
      <c r="F18" s="105"/>
      <c r="G18" s="101"/>
      <c r="H18" s="124"/>
      <c r="I18" s="124"/>
      <c r="J18" s="232" t="s">
        <v>170</v>
      </c>
    </row>
    <row r="19" spans="1:10" s="31" customFormat="1" ht="21.75" customHeight="1">
      <c r="A19" s="119"/>
      <c r="C19" s="119"/>
      <c r="D19" s="119"/>
      <c r="E19" s="119"/>
      <c r="F19" s="119"/>
      <c r="G19" s="119"/>
      <c r="H19" s="119"/>
      <c r="I19" s="119"/>
      <c r="J19" s="232"/>
    </row>
    <row r="20" spans="1:10" s="31" customFormat="1" ht="18.75" customHeight="1">
      <c r="A20" s="119"/>
      <c r="B20" s="119"/>
      <c r="C20" s="119"/>
      <c r="D20" s="119"/>
      <c r="E20" s="119"/>
      <c r="F20" s="119"/>
      <c r="G20" s="119"/>
      <c r="H20" s="119"/>
      <c r="I20" s="119"/>
    </row>
    <row r="21" spans="1:10" s="31" customFormat="1" hidden="1">
      <c r="A21" s="119"/>
      <c r="B21" s="119"/>
      <c r="C21" s="119"/>
      <c r="D21" s="119"/>
      <c r="E21" s="119"/>
      <c r="F21" s="119"/>
      <c r="G21" s="119"/>
      <c r="H21" s="119"/>
      <c r="I21" s="119"/>
    </row>
    <row r="22" spans="1:10" s="31" customFormat="1" ht="21.75" customHeight="1">
      <c r="A22" s="119"/>
      <c r="B22" s="119"/>
      <c r="C22" s="119"/>
      <c r="D22" s="119"/>
      <c r="E22" s="119"/>
      <c r="F22" s="119"/>
      <c r="G22" s="119"/>
      <c r="H22" s="119"/>
      <c r="I22" s="119"/>
    </row>
    <row r="23" spans="1:10" s="31" customFormat="1" ht="21.75" customHeight="1">
      <c r="A23" s="119"/>
      <c r="B23" s="119"/>
      <c r="C23" s="119"/>
      <c r="D23" s="119"/>
      <c r="E23" s="119"/>
      <c r="F23" s="119"/>
      <c r="G23" s="119"/>
      <c r="H23" s="119"/>
      <c r="I23" s="119"/>
    </row>
    <row r="24" spans="1:10" s="31" customFormat="1" ht="21.75" customHeight="1">
      <c r="A24" s="119"/>
      <c r="B24" s="119"/>
      <c r="C24" s="119"/>
      <c r="D24" s="119"/>
      <c r="E24" s="119"/>
      <c r="F24" s="119"/>
      <c r="G24" s="119"/>
      <c r="H24" s="119"/>
      <c r="I24" s="119"/>
    </row>
    <row r="25" spans="1:10" s="31" customFormat="1" ht="21.75" customHeight="1">
      <c r="A25" s="119"/>
      <c r="B25" s="119"/>
      <c r="C25" s="119"/>
      <c r="D25" s="119"/>
      <c r="E25" s="119"/>
      <c r="F25" s="119"/>
      <c r="G25" s="119"/>
      <c r="H25" s="119"/>
      <c r="I25" s="119"/>
    </row>
    <row r="26" spans="1:10" s="31" customFormat="1" ht="21.95" customHeight="1">
      <c r="A26" s="119"/>
      <c r="B26" s="119"/>
      <c r="C26" s="119"/>
      <c r="D26" s="119"/>
      <c r="E26" s="119"/>
      <c r="F26" s="119"/>
      <c r="G26" s="119"/>
      <c r="H26" s="119"/>
      <c r="I26" s="119"/>
    </row>
    <row r="27" spans="1:10" s="31" customFormat="1" hidden="1">
      <c r="A27" s="119"/>
      <c r="B27" s="119"/>
      <c r="C27" s="119"/>
      <c r="D27" s="119"/>
      <c r="E27" s="119"/>
      <c r="F27" s="119"/>
      <c r="G27" s="119"/>
      <c r="H27" s="119"/>
      <c r="I27" s="119"/>
    </row>
    <row r="28" spans="1:10" s="31" customFormat="1" hidden="1">
      <c r="A28" s="119"/>
      <c r="B28" s="119"/>
      <c r="C28" s="119"/>
      <c r="D28" s="119"/>
      <c r="E28" s="119"/>
      <c r="F28" s="119"/>
      <c r="G28" s="119"/>
      <c r="H28" s="119"/>
      <c r="I28" s="119"/>
    </row>
    <row r="29" spans="1:10" s="31" customFormat="1" ht="20.25" hidden="1" customHeight="1">
      <c r="A29" s="119"/>
      <c r="B29" s="119"/>
      <c r="C29" s="119"/>
      <c r="D29" s="119"/>
      <c r="E29" s="119"/>
      <c r="F29" s="119"/>
      <c r="G29" s="119"/>
      <c r="H29" s="119"/>
      <c r="I29" s="119"/>
    </row>
    <row r="30" spans="1:10" s="31" customFormat="1" hidden="1">
      <c r="A30" s="119"/>
      <c r="B30" s="119"/>
      <c r="C30" s="119"/>
      <c r="D30" s="119"/>
      <c r="E30" s="119"/>
      <c r="F30" s="119"/>
      <c r="G30" s="119"/>
      <c r="H30" s="119"/>
      <c r="I30" s="119"/>
    </row>
    <row r="31" spans="1:10" s="31" customFormat="1" hidden="1">
      <c r="A31" s="119"/>
      <c r="B31" s="119"/>
      <c r="C31" s="119"/>
      <c r="D31" s="119"/>
      <c r="E31" s="119"/>
      <c r="F31" s="119"/>
      <c r="G31" s="119"/>
      <c r="H31" s="119"/>
      <c r="I31" s="119"/>
    </row>
    <row r="32" spans="1:10" s="31" customFormat="1" hidden="1">
      <c r="A32" s="119"/>
      <c r="B32" s="119"/>
      <c r="C32" s="119"/>
      <c r="D32" s="119"/>
      <c r="E32" s="119"/>
      <c r="F32" s="119"/>
      <c r="G32" s="119"/>
      <c r="H32" s="119"/>
      <c r="I32" s="119"/>
    </row>
    <row r="33" spans="1:9" s="31" customFormat="1" hidden="1">
      <c r="A33" s="119"/>
      <c r="B33" s="119"/>
      <c r="C33" s="119"/>
      <c r="D33" s="119"/>
      <c r="E33" s="119"/>
      <c r="F33" s="119"/>
      <c r="G33" s="119"/>
      <c r="H33" s="119"/>
      <c r="I33" s="119"/>
    </row>
    <row r="34" spans="1:9" s="31" customFormat="1" hidden="1">
      <c r="A34" s="119"/>
      <c r="B34" s="119"/>
      <c r="C34" s="119"/>
      <c r="D34" s="119"/>
      <c r="E34" s="119"/>
      <c r="F34" s="119"/>
      <c r="G34" s="119"/>
      <c r="H34" s="119"/>
      <c r="I34" s="119"/>
    </row>
    <row r="35" spans="1:9" s="31" customFormat="1" hidden="1">
      <c r="A35" s="119"/>
      <c r="B35" s="119"/>
      <c r="C35" s="119"/>
      <c r="D35" s="119"/>
      <c r="E35" s="119"/>
      <c r="F35" s="119"/>
      <c r="G35" s="119"/>
      <c r="H35" s="119"/>
      <c r="I35" s="119"/>
    </row>
    <row r="36" spans="1:9" s="31" customFormat="1" hidden="1">
      <c r="A36" s="119"/>
      <c r="B36" s="119"/>
      <c r="C36" s="119"/>
      <c r="D36" s="119"/>
      <c r="E36" s="119"/>
      <c r="F36" s="119"/>
      <c r="G36" s="119"/>
      <c r="H36" s="119"/>
      <c r="I36" s="119"/>
    </row>
    <row r="37" spans="1:9" s="31" customFormat="1" ht="15.95" customHeight="1">
      <c r="A37" s="119"/>
      <c r="B37" s="119"/>
      <c r="C37" s="119"/>
      <c r="D37" s="119"/>
      <c r="E37" s="119"/>
      <c r="F37" s="119"/>
      <c r="G37" s="119"/>
      <c r="H37" s="119"/>
      <c r="I37" s="119"/>
    </row>
    <row r="38" spans="1:9" s="31" customFormat="1" hidden="1">
      <c r="A38" s="119"/>
      <c r="B38" s="119"/>
      <c r="C38" s="119"/>
      <c r="D38" s="119"/>
      <c r="E38" s="119"/>
      <c r="F38" s="119"/>
      <c r="G38" s="119"/>
      <c r="H38" s="119"/>
      <c r="I38" s="119"/>
    </row>
    <row r="39" spans="1:9" s="31" customFormat="1" hidden="1">
      <c r="A39" s="119"/>
      <c r="B39" s="119"/>
      <c r="C39" s="119"/>
      <c r="D39" s="119"/>
      <c r="E39" s="119"/>
      <c r="F39" s="119"/>
      <c r="G39" s="119"/>
      <c r="H39" s="119"/>
      <c r="I39" s="119"/>
    </row>
    <row r="40" spans="1:9" s="31" customFormat="1" hidden="1">
      <c r="A40" s="119"/>
      <c r="B40" s="119"/>
      <c r="C40" s="119"/>
      <c r="D40" s="119"/>
      <c r="E40" s="119"/>
      <c r="F40" s="119"/>
      <c r="G40" s="119"/>
      <c r="H40" s="119"/>
      <c r="I40" s="119"/>
    </row>
    <row r="41" spans="1:9" s="31" customFormat="1" hidden="1">
      <c r="A41" s="119"/>
      <c r="B41" s="119"/>
      <c r="C41" s="119"/>
      <c r="D41" s="119"/>
      <c r="E41" s="119"/>
      <c r="F41" s="119"/>
      <c r="G41" s="119"/>
      <c r="H41" s="119"/>
      <c r="I41" s="119"/>
    </row>
    <row r="42" spans="1:9" s="31" customFormat="1" hidden="1">
      <c r="A42" s="119"/>
      <c r="B42" s="119"/>
      <c r="C42" s="119"/>
      <c r="D42" s="119"/>
      <c r="E42" s="119"/>
      <c r="F42" s="119"/>
      <c r="G42" s="119"/>
      <c r="H42" s="119"/>
      <c r="I42" s="119"/>
    </row>
    <row r="43" spans="1:9" s="31" customFormat="1" ht="23.25" customHeight="1">
      <c r="A43" s="119"/>
      <c r="B43" s="119"/>
      <c r="C43" s="119"/>
      <c r="D43" s="119"/>
      <c r="E43" s="119"/>
      <c r="F43" s="119"/>
      <c r="G43" s="119"/>
      <c r="H43" s="119"/>
      <c r="I43" s="119"/>
    </row>
    <row r="44" spans="1:9" s="31" customFormat="1" ht="23.25" customHeight="1">
      <c r="A44" s="119"/>
      <c r="B44" s="119"/>
      <c r="C44" s="119"/>
      <c r="D44" s="119"/>
      <c r="E44" s="119"/>
      <c r="F44" s="119"/>
      <c r="G44" s="119"/>
      <c r="H44" s="119"/>
      <c r="I44" s="119"/>
    </row>
    <row r="45" spans="1:9" s="31" customFormat="1" ht="23.25" customHeight="1">
      <c r="A45" s="119"/>
      <c r="B45" s="119"/>
      <c r="C45" s="119"/>
      <c r="D45" s="119"/>
      <c r="E45" s="119"/>
      <c r="F45" s="119"/>
      <c r="G45" s="119"/>
      <c r="H45" s="119"/>
      <c r="I45" s="119"/>
    </row>
    <row r="46" spans="1:9" s="31" customFormat="1" hidden="1">
      <c r="A46" s="119"/>
      <c r="B46" s="119"/>
      <c r="C46" s="119"/>
      <c r="D46" s="119"/>
      <c r="E46" s="119"/>
      <c r="F46" s="119"/>
      <c r="G46" s="119"/>
      <c r="H46" s="119"/>
      <c r="I46" s="119"/>
    </row>
    <row r="47" spans="1:9" s="31" customFormat="1" hidden="1">
      <c r="A47" s="119"/>
      <c r="B47" s="119"/>
      <c r="C47" s="119"/>
      <c r="D47" s="119"/>
      <c r="E47" s="119"/>
      <c r="F47" s="119"/>
      <c r="G47" s="119"/>
      <c r="H47" s="119"/>
      <c r="I47" s="119"/>
    </row>
    <row r="48" spans="1:9" s="31" customFormat="1" hidden="1">
      <c r="A48" s="119"/>
      <c r="B48" s="119"/>
      <c r="C48" s="119"/>
      <c r="D48" s="119"/>
      <c r="E48" s="119"/>
      <c r="F48" s="119"/>
      <c r="G48" s="119"/>
      <c r="H48" s="119"/>
      <c r="I48" s="119"/>
    </row>
    <row r="49" spans="1:9" s="31" customFormat="1" hidden="1">
      <c r="A49" s="119"/>
      <c r="B49" s="119"/>
      <c r="C49" s="119"/>
      <c r="D49" s="119"/>
      <c r="E49" s="119"/>
      <c r="F49" s="119"/>
      <c r="G49" s="119"/>
      <c r="H49" s="119"/>
      <c r="I49" s="119"/>
    </row>
    <row r="50" spans="1:9" s="31" customFormat="1" hidden="1">
      <c r="A50" s="119"/>
      <c r="B50" s="119"/>
      <c r="C50" s="119"/>
      <c r="D50" s="119"/>
      <c r="E50" s="119"/>
      <c r="F50" s="119"/>
      <c r="G50" s="119"/>
      <c r="H50" s="119"/>
      <c r="I50" s="119"/>
    </row>
    <row r="51" spans="1:9" s="31" customFormat="1" hidden="1">
      <c r="A51" s="119"/>
      <c r="B51" s="119"/>
      <c r="C51" s="119"/>
      <c r="D51" s="119"/>
      <c r="E51" s="119"/>
      <c r="F51" s="119"/>
      <c r="G51" s="119"/>
      <c r="H51" s="119"/>
      <c r="I51" s="119"/>
    </row>
    <row r="52" spans="1:9" s="31" customFormat="1" ht="31.5" hidden="1">
      <c r="A52" s="119"/>
      <c r="B52" s="119"/>
      <c r="C52" s="119"/>
      <c r="D52" s="119"/>
      <c r="E52" s="119"/>
      <c r="F52" s="119"/>
      <c r="G52" s="119"/>
      <c r="H52" s="157"/>
      <c r="I52" s="119"/>
    </row>
    <row r="53" spans="1:9" s="31" customFormat="1" ht="30" customHeight="1">
      <c r="A53" s="119"/>
      <c r="B53" s="119"/>
      <c r="C53" s="119"/>
      <c r="D53" s="119"/>
      <c r="E53" s="119"/>
      <c r="F53" s="119"/>
      <c r="G53" s="119"/>
      <c r="H53" s="157"/>
      <c r="I53" s="119"/>
    </row>
    <row r="54" spans="1:9" s="31" customFormat="1" ht="30.75" customHeight="1">
      <c r="A54" s="120"/>
      <c r="B54" s="120"/>
      <c r="C54" s="120"/>
      <c r="D54" s="120"/>
      <c r="E54" s="120"/>
      <c r="F54" s="120"/>
      <c r="G54" s="120"/>
      <c r="H54" s="120"/>
      <c r="I54" s="120"/>
    </row>
    <row r="55" spans="1:9" s="31" customFormat="1">
      <c r="A55" s="120"/>
      <c r="B55" s="120"/>
      <c r="C55" s="120"/>
      <c r="D55" s="120"/>
      <c r="E55" s="120"/>
      <c r="F55" s="120"/>
      <c r="G55" s="120"/>
      <c r="H55" s="120"/>
      <c r="I55" s="120"/>
    </row>
    <row r="56" spans="1:9" s="165" customFormat="1">
      <c r="A56" s="185"/>
      <c r="B56" s="185"/>
      <c r="C56" s="185"/>
      <c r="D56" s="185"/>
      <c r="E56" s="185"/>
      <c r="F56" s="185"/>
      <c r="G56" s="185"/>
      <c r="H56" s="185"/>
      <c r="I56" s="185"/>
    </row>
    <row r="57" spans="1:9" s="165" customFormat="1">
      <c r="A57" s="185"/>
      <c r="B57" s="185"/>
      <c r="C57" s="185"/>
      <c r="D57" s="185"/>
      <c r="E57" s="185"/>
      <c r="F57" s="185"/>
      <c r="G57" s="185"/>
      <c r="H57" s="185"/>
      <c r="I57" s="185"/>
    </row>
    <row r="58" spans="1:9" s="98" customFormat="1">
      <c r="A58" s="185"/>
      <c r="B58" s="185"/>
      <c r="C58" s="185"/>
      <c r="D58" s="185"/>
      <c r="E58" s="185"/>
      <c r="F58" s="185"/>
      <c r="G58" s="185"/>
      <c r="H58" s="185"/>
      <c r="I58" s="185"/>
    </row>
    <row r="59" spans="1:9" s="98" customFormat="1">
      <c r="A59" s="185"/>
      <c r="B59" s="185"/>
      <c r="C59" s="185"/>
      <c r="D59" s="185"/>
      <c r="E59" s="185"/>
      <c r="F59" s="185"/>
      <c r="G59" s="185"/>
      <c r="H59" s="185"/>
      <c r="I59" s="185"/>
    </row>
    <row r="60" spans="1:9" s="98" customFormat="1">
      <c r="A60" s="185"/>
      <c r="B60" s="185"/>
      <c r="C60" s="185"/>
      <c r="D60" s="185"/>
      <c r="E60" s="185"/>
      <c r="F60" s="185"/>
      <c r="G60" s="185"/>
      <c r="H60" s="185"/>
      <c r="I60" s="185"/>
    </row>
    <row r="61" spans="1:9" s="98" customFormat="1">
      <c r="A61" s="185"/>
      <c r="B61" s="185"/>
      <c r="C61" s="185"/>
      <c r="D61" s="185"/>
      <c r="E61" s="185"/>
      <c r="F61" s="185"/>
      <c r="G61" s="185"/>
      <c r="H61" s="185"/>
      <c r="I61" s="185"/>
    </row>
    <row r="62" spans="1:9" s="98" customFormat="1">
      <c r="A62" s="185"/>
      <c r="B62" s="185"/>
      <c r="C62" s="185"/>
      <c r="D62" s="185"/>
      <c r="E62" s="185"/>
      <c r="F62" s="185"/>
      <c r="G62" s="185"/>
      <c r="H62" s="185"/>
      <c r="I62" s="185"/>
    </row>
    <row r="63" spans="1:9" s="98" customFormat="1">
      <c r="A63" s="185"/>
      <c r="B63" s="185"/>
      <c r="C63" s="185"/>
      <c r="D63" s="185"/>
      <c r="E63" s="185"/>
      <c r="F63" s="185"/>
      <c r="G63" s="185"/>
      <c r="H63" s="185"/>
      <c r="I63" s="185"/>
    </row>
    <row r="64" spans="1:9" s="98" customFormat="1">
      <c r="A64" s="185"/>
      <c r="B64" s="185"/>
      <c r="C64" s="185"/>
      <c r="D64" s="185"/>
      <c r="E64" s="185"/>
      <c r="F64" s="185"/>
      <c r="G64" s="185"/>
      <c r="H64" s="185"/>
      <c r="I64" s="185"/>
    </row>
    <row r="65" spans="1:9" s="98" customFormat="1">
      <c r="A65" s="185"/>
      <c r="B65" s="185"/>
      <c r="C65" s="185"/>
      <c r="D65" s="185"/>
      <c r="E65" s="185"/>
      <c r="F65" s="185"/>
      <c r="G65" s="185"/>
      <c r="H65" s="185"/>
      <c r="I65" s="185"/>
    </row>
    <row r="66" spans="1:9" s="98" customFormat="1">
      <c r="A66" s="185"/>
      <c r="B66" s="185"/>
      <c r="C66" s="185"/>
      <c r="D66" s="185"/>
      <c r="E66" s="185"/>
      <c r="F66" s="185"/>
      <c r="G66" s="185"/>
      <c r="H66" s="185"/>
      <c r="I66" s="185"/>
    </row>
    <row r="67" spans="1:9" s="98" customFormat="1">
      <c r="A67" s="185"/>
      <c r="B67" s="185"/>
      <c r="C67" s="185"/>
      <c r="D67" s="185"/>
      <c r="E67" s="185"/>
      <c r="F67" s="185"/>
      <c r="G67" s="185"/>
      <c r="H67" s="185"/>
      <c r="I67" s="185"/>
    </row>
    <row r="68" spans="1:9" s="98" customFormat="1">
      <c r="A68" s="185"/>
      <c r="B68" s="185"/>
      <c r="C68" s="185"/>
      <c r="D68" s="185"/>
      <c r="E68" s="185"/>
      <c r="F68" s="185"/>
      <c r="G68" s="185"/>
      <c r="H68" s="185"/>
      <c r="I68" s="185"/>
    </row>
    <row r="69" spans="1:9" s="98" customFormat="1">
      <c r="A69" s="185"/>
      <c r="B69" s="185"/>
      <c r="C69" s="185"/>
      <c r="D69" s="185"/>
      <c r="E69" s="185"/>
      <c r="F69" s="185"/>
      <c r="G69" s="185"/>
      <c r="H69" s="185"/>
      <c r="I69" s="185"/>
    </row>
    <row r="70" spans="1:9" s="98" customFormat="1">
      <c r="A70" s="185"/>
      <c r="B70" s="185"/>
      <c r="C70" s="185"/>
      <c r="D70" s="185"/>
      <c r="E70" s="185"/>
      <c r="F70" s="185"/>
      <c r="G70" s="185"/>
      <c r="H70" s="185"/>
      <c r="I70" s="185"/>
    </row>
    <row r="71" spans="1:9" s="98" customFormat="1">
      <c r="A71" s="185"/>
      <c r="B71" s="185"/>
      <c r="C71" s="185"/>
      <c r="D71" s="185"/>
      <c r="E71" s="185"/>
      <c r="F71" s="185"/>
      <c r="G71" s="185"/>
      <c r="H71" s="185"/>
      <c r="I71" s="185"/>
    </row>
    <row r="72" spans="1:9" s="98" customFormat="1">
      <c r="A72" s="185"/>
      <c r="B72" s="185"/>
      <c r="C72" s="185"/>
      <c r="D72" s="185"/>
      <c r="E72" s="185"/>
      <c r="F72" s="185"/>
      <c r="G72" s="185"/>
      <c r="H72" s="185"/>
      <c r="I72" s="185"/>
    </row>
    <row r="73" spans="1:9" s="98" customFormat="1">
      <c r="A73" s="185"/>
      <c r="B73" s="185"/>
      <c r="C73" s="185"/>
      <c r="D73" s="185"/>
      <c r="E73" s="185"/>
      <c r="F73" s="185"/>
      <c r="G73" s="185"/>
      <c r="H73" s="185"/>
      <c r="I73" s="185"/>
    </row>
    <row r="74" spans="1:9" s="98" customFormat="1">
      <c r="A74" s="185"/>
      <c r="B74" s="185"/>
      <c r="C74" s="185"/>
      <c r="D74" s="185"/>
      <c r="E74" s="185"/>
      <c r="F74" s="185"/>
      <c r="G74" s="185"/>
      <c r="H74" s="185"/>
      <c r="I74" s="185"/>
    </row>
    <row r="75" spans="1:9" s="98" customFormat="1">
      <c r="A75" s="185"/>
      <c r="B75" s="185"/>
      <c r="C75" s="185"/>
      <c r="D75" s="185"/>
      <c r="E75" s="185"/>
      <c r="F75" s="185"/>
      <c r="G75" s="185"/>
      <c r="H75" s="185"/>
      <c r="I75" s="185"/>
    </row>
    <row r="76" spans="1:9" s="98" customFormat="1">
      <c r="A76" s="185"/>
      <c r="B76" s="185"/>
      <c r="C76" s="185"/>
      <c r="D76" s="185"/>
      <c r="E76" s="185"/>
      <c r="F76" s="185"/>
      <c r="G76" s="185"/>
      <c r="H76" s="185"/>
      <c r="I76" s="185"/>
    </row>
    <row r="77" spans="1:9" s="98" customFormat="1">
      <c r="A77" s="185"/>
      <c r="B77" s="185"/>
      <c r="C77" s="185"/>
      <c r="D77" s="185"/>
      <c r="E77" s="185"/>
      <c r="F77" s="185"/>
      <c r="G77" s="185"/>
      <c r="H77" s="185"/>
      <c r="I77" s="185"/>
    </row>
    <row r="78" spans="1:9" s="98" customFormat="1">
      <c r="A78" s="185"/>
      <c r="B78" s="185"/>
      <c r="C78" s="185"/>
      <c r="D78" s="185"/>
      <c r="E78" s="185"/>
      <c r="F78" s="185"/>
      <c r="G78" s="185"/>
      <c r="H78" s="185"/>
      <c r="I78" s="185"/>
    </row>
    <row r="79" spans="1:9" s="98" customFormat="1">
      <c r="A79" s="185"/>
      <c r="B79" s="185"/>
      <c r="C79" s="185"/>
      <c r="D79" s="185"/>
      <c r="E79" s="185"/>
      <c r="F79" s="185"/>
      <c r="G79" s="185"/>
      <c r="H79" s="185"/>
      <c r="I79" s="185"/>
    </row>
    <row r="80" spans="1:9" s="98" customFormat="1">
      <c r="A80" s="185"/>
      <c r="B80" s="185"/>
      <c r="C80" s="185"/>
      <c r="D80" s="185"/>
      <c r="E80" s="185"/>
      <c r="F80" s="185"/>
      <c r="G80" s="185"/>
      <c r="H80" s="185"/>
      <c r="I80" s="185"/>
    </row>
    <row r="81" spans="1:9" s="98" customFormat="1">
      <c r="A81" s="185"/>
      <c r="B81" s="185"/>
      <c r="C81" s="185"/>
      <c r="D81" s="185"/>
      <c r="E81" s="185"/>
      <c r="F81" s="185"/>
      <c r="G81" s="185"/>
      <c r="H81" s="185"/>
      <c r="I81" s="185"/>
    </row>
    <row r="82" spans="1:9" s="98" customFormat="1">
      <c r="A82" s="185"/>
      <c r="B82" s="185"/>
      <c r="C82" s="185"/>
      <c r="D82" s="185"/>
      <c r="E82" s="185"/>
      <c r="F82" s="185"/>
      <c r="G82" s="185"/>
      <c r="H82" s="185"/>
      <c r="I82" s="185"/>
    </row>
    <row r="83" spans="1:9" s="98" customFormat="1">
      <c r="A83" s="185"/>
      <c r="B83" s="185"/>
      <c r="C83" s="185"/>
      <c r="D83" s="185"/>
      <c r="E83" s="185"/>
      <c r="F83" s="185"/>
      <c r="G83" s="185"/>
      <c r="H83" s="185"/>
      <c r="I83" s="185"/>
    </row>
    <row r="84" spans="1:9" s="98" customFormat="1">
      <c r="A84" s="185"/>
      <c r="B84" s="185"/>
      <c r="C84" s="185"/>
      <c r="D84" s="185"/>
      <c r="E84" s="185"/>
      <c r="F84" s="185"/>
      <c r="G84" s="185"/>
      <c r="H84" s="185"/>
      <c r="I84" s="185"/>
    </row>
    <row r="85" spans="1:9" s="98" customFormat="1">
      <c r="A85" s="185"/>
      <c r="B85" s="185"/>
      <c r="C85" s="185"/>
      <c r="D85" s="185"/>
      <c r="E85" s="185"/>
      <c r="F85" s="185"/>
      <c r="G85" s="185"/>
      <c r="H85" s="185"/>
      <c r="I85" s="185"/>
    </row>
    <row r="86" spans="1:9" s="98" customFormat="1">
      <c r="A86" s="185"/>
      <c r="B86" s="185"/>
      <c r="C86" s="185"/>
      <c r="D86" s="185"/>
      <c r="E86" s="185"/>
      <c r="F86" s="185"/>
      <c r="G86" s="185"/>
      <c r="H86" s="185"/>
      <c r="I86" s="185"/>
    </row>
    <row r="87" spans="1:9" s="98" customFormat="1">
      <c r="A87" s="185"/>
      <c r="B87" s="185"/>
      <c r="C87" s="185"/>
      <c r="D87" s="185"/>
      <c r="E87" s="185"/>
      <c r="F87" s="185"/>
      <c r="G87" s="185"/>
      <c r="H87" s="185"/>
      <c r="I87" s="185"/>
    </row>
    <row r="88" spans="1:9" s="98" customFormat="1">
      <c r="A88" s="185"/>
      <c r="B88" s="185"/>
      <c r="C88" s="185"/>
      <c r="D88" s="185"/>
      <c r="E88" s="185"/>
      <c r="F88" s="185"/>
      <c r="G88" s="185"/>
      <c r="H88" s="185"/>
      <c r="I88" s="185"/>
    </row>
    <row r="89" spans="1:9" s="98" customFormat="1">
      <c r="A89" s="185"/>
      <c r="B89" s="185"/>
      <c r="C89" s="185"/>
      <c r="D89" s="185"/>
      <c r="E89" s="185"/>
      <c r="F89" s="185"/>
      <c r="G89" s="185"/>
      <c r="H89" s="185"/>
      <c r="I89" s="185"/>
    </row>
    <row r="90" spans="1:9" s="98" customFormat="1">
      <c r="A90" s="185"/>
      <c r="B90" s="185"/>
      <c r="C90" s="185"/>
      <c r="D90" s="185"/>
      <c r="E90" s="185"/>
      <c r="F90" s="185"/>
      <c r="G90" s="185"/>
      <c r="H90" s="185"/>
      <c r="I90" s="185"/>
    </row>
    <row r="91" spans="1:9" s="98" customFormat="1">
      <c r="A91" s="185"/>
      <c r="B91" s="185"/>
      <c r="C91" s="185"/>
      <c r="D91" s="185"/>
      <c r="E91" s="185"/>
      <c r="F91" s="185"/>
      <c r="G91" s="185"/>
      <c r="H91" s="185"/>
      <c r="I91" s="185"/>
    </row>
    <row r="92" spans="1:9" s="98" customFormat="1">
      <c r="A92" s="185"/>
      <c r="B92" s="185"/>
      <c r="C92" s="185"/>
      <c r="D92" s="185"/>
      <c r="E92" s="185"/>
      <c r="F92" s="185"/>
      <c r="G92" s="185"/>
      <c r="H92" s="185"/>
      <c r="I92" s="185"/>
    </row>
    <row r="93" spans="1:9" s="98" customFormat="1">
      <c r="A93" s="185"/>
      <c r="B93" s="185"/>
      <c r="C93" s="185"/>
      <c r="D93" s="185"/>
      <c r="E93" s="185"/>
      <c r="F93" s="185"/>
      <c r="G93" s="185"/>
      <c r="H93" s="185"/>
      <c r="I93" s="185"/>
    </row>
    <row r="94" spans="1:9" s="98" customFormat="1">
      <c r="A94" s="185"/>
      <c r="B94" s="185"/>
      <c r="C94" s="185"/>
      <c r="D94" s="185"/>
      <c r="E94" s="185"/>
      <c r="F94" s="185"/>
      <c r="G94" s="185"/>
      <c r="H94" s="185"/>
      <c r="I94" s="185"/>
    </row>
    <row r="95" spans="1:9" s="98" customFormat="1">
      <c r="A95" s="185"/>
      <c r="B95" s="185"/>
      <c r="C95" s="185"/>
      <c r="D95" s="185"/>
      <c r="E95" s="185"/>
      <c r="F95" s="185"/>
      <c r="G95" s="185"/>
      <c r="H95" s="185"/>
      <c r="I95" s="185"/>
    </row>
    <row r="96" spans="1:9" s="98" customFormat="1">
      <c r="A96" s="185"/>
      <c r="B96" s="185"/>
      <c r="C96" s="185"/>
      <c r="D96" s="185"/>
      <c r="E96" s="185"/>
      <c r="F96" s="185"/>
      <c r="G96" s="185"/>
      <c r="H96" s="185"/>
      <c r="I96" s="185"/>
    </row>
    <row r="97" spans="1:9" s="98" customFormat="1">
      <c r="A97" s="185"/>
      <c r="B97" s="185"/>
      <c r="C97" s="185"/>
      <c r="D97" s="185"/>
      <c r="E97" s="185"/>
      <c r="F97" s="185"/>
      <c r="G97" s="185"/>
      <c r="H97" s="185"/>
      <c r="I97" s="185"/>
    </row>
    <row r="98" spans="1:9" s="98" customFormat="1">
      <c r="A98" s="185"/>
      <c r="B98" s="185"/>
      <c r="C98" s="185"/>
      <c r="D98" s="185"/>
      <c r="E98" s="185"/>
      <c r="F98" s="185"/>
      <c r="G98" s="185"/>
      <c r="H98" s="185"/>
      <c r="I98" s="185"/>
    </row>
    <row r="99" spans="1:9" s="98" customFormat="1">
      <c r="A99" s="185"/>
      <c r="B99" s="185"/>
      <c r="C99" s="185"/>
      <c r="D99" s="185"/>
      <c r="E99" s="185"/>
      <c r="F99" s="185"/>
      <c r="G99" s="185"/>
      <c r="H99" s="185"/>
      <c r="I99" s="185"/>
    </row>
    <row r="100" spans="1:9" s="98" customFormat="1">
      <c r="A100" s="185"/>
      <c r="B100" s="185"/>
      <c r="C100" s="185"/>
      <c r="D100" s="185"/>
      <c r="E100" s="185"/>
      <c r="F100" s="185"/>
      <c r="G100" s="185"/>
      <c r="H100" s="185"/>
      <c r="I100" s="185"/>
    </row>
    <row r="101" spans="1:9" s="98" customFormat="1">
      <c r="A101" s="185"/>
      <c r="B101" s="185"/>
      <c r="C101" s="185"/>
      <c r="D101" s="185"/>
      <c r="E101" s="185"/>
      <c r="F101" s="185"/>
      <c r="G101" s="185"/>
      <c r="H101" s="185"/>
      <c r="I101" s="185"/>
    </row>
    <row r="102" spans="1:9" s="98" customFormat="1">
      <c r="A102" s="185"/>
      <c r="B102" s="185"/>
      <c r="C102" s="185"/>
      <c r="D102" s="185"/>
      <c r="E102" s="185"/>
      <c r="F102" s="185"/>
      <c r="G102" s="185"/>
      <c r="H102" s="185"/>
      <c r="I102" s="185"/>
    </row>
    <row r="103" spans="1:9" s="98" customFormat="1">
      <c r="A103" s="185"/>
      <c r="B103" s="185"/>
      <c r="C103" s="185"/>
      <c r="D103" s="185"/>
      <c r="E103" s="185"/>
      <c r="F103" s="185"/>
      <c r="G103" s="185"/>
      <c r="H103" s="185"/>
      <c r="I103" s="185"/>
    </row>
    <row r="104" spans="1:9" s="98" customFormat="1">
      <c r="A104" s="185"/>
      <c r="B104" s="185"/>
      <c r="C104" s="185"/>
      <c r="D104" s="185"/>
      <c r="E104" s="185"/>
      <c r="F104" s="185"/>
      <c r="G104" s="185"/>
      <c r="H104" s="185"/>
      <c r="I104" s="185"/>
    </row>
    <row r="105" spans="1:9" s="98" customFormat="1">
      <c r="A105" s="185"/>
      <c r="B105" s="185"/>
      <c r="C105" s="185"/>
      <c r="D105" s="185"/>
      <c r="E105" s="185"/>
      <c r="F105" s="185"/>
      <c r="G105" s="185"/>
      <c r="H105" s="185"/>
      <c r="I105" s="185"/>
    </row>
    <row r="106" spans="1:9" s="98" customFormat="1">
      <c r="A106" s="185"/>
      <c r="B106" s="185"/>
      <c r="C106" s="185"/>
      <c r="D106" s="185"/>
      <c r="E106" s="185"/>
      <c r="F106" s="185"/>
      <c r="G106" s="185"/>
      <c r="H106" s="185"/>
      <c r="I106" s="185"/>
    </row>
    <row r="107" spans="1:9" s="98" customFormat="1">
      <c r="A107" s="185"/>
      <c r="B107" s="185"/>
      <c r="C107" s="185"/>
      <c r="D107" s="185"/>
      <c r="E107" s="185"/>
      <c r="F107" s="185"/>
      <c r="G107" s="185"/>
      <c r="H107" s="185"/>
      <c r="I107" s="185"/>
    </row>
    <row r="108" spans="1:9" s="98" customFormat="1">
      <c r="A108" s="185"/>
      <c r="B108" s="185"/>
      <c r="C108" s="185"/>
      <c r="D108" s="185"/>
      <c r="E108" s="185"/>
      <c r="F108" s="185"/>
      <c r="G108" s="185"/>
      <c r="H108" s="185"/>
      <c r="I108" s="185"/>
    </row>
    <row r="109" spans="1:9" s="98" customFormat="1">
      <c r="A109" s="185"/>
      <c r="B109" s="185"/>
      <c r="C109" s="185"/>
      <c r="D109" s="185"/>
      <c r="E109" s="185"/>
      <c r="F109" s="185"/>
      <c r="G109" s="185"/>
      <c r="H109" s="185"/>
      <c r="I109" s="185"/>
    </row>
    <row r="110" spans="1:9" s="98" customFormat="1">
      <c r="A110" s="185"/>
      <c r="B110" s="185"/>
      <c r="C110" s="185"/>
      <c r="D110" s="185"/>
      <c r="E110" s="185"/>
      <c r="F110" s="185"/>
      <c r="G110" s="185"/>
      <c r="H110" s="185"/>
      <c r="I110" s="185"/>
    </row>
    <row r="111" spans="1:9" s="98" customFormat="1">
      <c r="A111" s="185"/>
      <c r="B111" s="185"/>
      <c r="C111" s="185"/>
      <c r="D111" s="185"/>
      <c r="E111" s="185"/>
      <c r="F111" s="185"/>
      <c r="G111" s="185"/>
      <c r="H111" s="185"/>
      <c r="I111" s="185"/>
    </row>
    <row r="112" spans="1:9" s="98" customFormat="1">
      <c r="A112" s="185"/>
      <c r="B112" s="185"/>
      <c r="C112" s="185"/>
      <c r="D112" s="185"/>
      <c r="E112" s="185"/>
      <c r="F112" s="185"/>
      <c r="G112" s="185"/>
      <c r="H112" s="185"/>
      <c r="I112" s="185"/>
    </row>
    <row r="113" spans="1:9" s="98" customFormat="1">
      <c r="A113" s="185"/>
      <c r="B113" s="185"/>
      <c r="C113" s="185"/>
      <c r="D113" s="185"/>
      <c r="E113" s="185"/>
      <c r="F113" s="185"/>
      <c r="G113" s="185"/>
      <c r="H113" s="185"/>
      <c r="I113" s="185"/>
    </row>
    <row r="114" spans="1:9" s="98" customFormat="1">
      <c r="A114" s="185"/>
      <c r="B114" s="185"/>
      <c r="C114" s="185"/>
      <c r="D114" s="185"/>
      <c r="E114" s="185"/>
      <c r="F114" s="185"/>
      <c r="G114" s="185"/>
      <c r="H114" s="185"/>
      <c r="I114" s="185"/>
    </row>
    <row r="115" spans="1:9" s="98" customFormat="1">
      <c r="A115" s="185"/>
      <c r="B115" s="185"/>
      <c r="C115" s="185"/>
      <c r="D115" s="185"/>
      <c r="E115" s="185"/>
      <c r="F115" s="185"/>
      <c r="G115" s="185"/>
      <c r="H115" s="185"/>
      <c r="I115" s="185"/>
    </row>
    <row r="116" spans="1:9" s="98" customFormat="1">
      <c r="A116" s="185"/>
      <c r="B116" s="185"/>
      <c r="C116" s="185"/>
      <c r="D116" s="185"/>
      <c r="E116" s="185"/>
      <c r="F116" s="185"/>
      <c r="G116" s="185"/>
      <c r="H116" s="185"/>
      <c r="I116" s="185"/>
    </row>
    <row r="117" spans="1:9" s="98" customFormat="1">
      <c r="A117" s="185"/>
      <c r="B117" s="185"/>
      <c r="C117" s="185"/>
      <c r="D117" s="185"/>
      <c r="E117" s="185"/>
      <c r="F117" s="185"/>
      <c r="G117" s="185"/>
      <c r="H117" s="185"/>
      <c r="I117" s="185"/>
    </row>
    <row r="118" spans="1:9" s="98" customFormat="1">
      <c r="A118" s="185"/>
      <c r="B118" s="185"/>
      <c r="C118" s="185"/>
      <c r="D118" s="185"/>
      <c r="E118" s="185"/>
      <c r="F118" s="185"/>
      <c r="G118" s="185"/>
      <c r="H118" s="185"/>
      <c r="I118" s="185"/>
    </row>
    <row r="119" spans="1:9" s="98" customFormat="1">
      <c r="A119" s="185"/>
      <c r="B119" s="185"/>
      <c r="C119" s="185"/>
      <c r="D119" s="185"/>
      <c r="E119" s="185"/>
      <c r="F119" s="185"/>
      <c r="G119" s="185"/>
      <c r="H119" s="185"/>
      <c r="I119" s="185"/>
    </row>
    <row r="120" spans="1:9" s="98" customFormat="1">
      <c r="A120" s="185"/>
      <c r="B120" s="185"/>
      <c r="C120" s="185"/>
      <c r="D120" s="185"/>
      <c r="E120" s="185"/>
      <c r="F120" s="185"/>
      <c r="G120" s="185"/>
      <c r="H120" s="185"/>
      <c r="I120" s="185"/>
    </row>
    <row r="121" spans="1:9" s="98" customFormat="1">
      <c r="A121" s="185"/>
      <c r="B121" s="185"/>
      <c r="C121" s="185"/>
      <c r="D121" s="185"/>
      <c r="E121" s="185"/>
      <c r="F121" s="185"/>
      <c r="G121" s="185"/>
      <c r="H121" s="185"/>
      <c r="I121" s="185"/>
    </row>
    <row r="122" spans="1:9" s="98" customFormat="1">
      <c r="A122" s="185"/>
      <c r="B122" s="185"/>
      <c r="C122" s="185"/>
      <c r="D122" s="185"/>
      <c r="E122" s="185"/>
      <c r="F122" s="185"/>
      <c r="G122" s="185"/>
      <c r="H122" s="185"/>
      <c r="I122" s="185"/>
    </row>
    <row r="123" spans="1:9" s="98" customFormat="1">
      <c r="A123" s="185"/>
      <c r="B123" s="185"/>
      <c r="C123" s="185"/>
      <c r="D123" s="185"/>
      <c r="E123" s="185"/>
      <c r="F123" s="185"/>
      <c r="G123" s="185"/>
      <c r="H123" s="185"/>
      <c r="I123" s="185"/>
    </row>
    <row r="124" spans="1:9" s="98" customFormat="1">
      <c r="A124" s="185"/>
      <c r="B124" s="185"/>
      <c r="C124" s="185"/>
      <c r="D124" s="185"/>
      <c r="E124" s="185"/>
      <c r="F124" s="185"/>
      <c r="G124" s="185"/>
      <c r="H124" s="185"/>
      <c r="I124" s="185"/>
    </row>
    <row r="125" spans="1:9" s="98" customFormat="1">
      <c r="A125" s="185"/>
      <c r="B125" s="185"/>
      <c r="C125" s="185"/>
      <c r="D125" s="185"/>
      <c r="E125" s="185"/>
      <c r="F125" s="185"/>
      <c r="G125" s="185"/>
      <c r="H125" s="185"/>
      <c r="I125" s="185"/>
    </row>
    <row r="126" spans="1:9" s="98" customFormat="1">
      <c r="A126" s="185"/>
      <c r="B126" s="185"/>
      <c r="C126" s="185"/>
      <c r="D126" s="185"/>
      <c r="E126" s="185"/>
      <c r="F126" s="185"/>
      <c r="G126" s="185"/>
      <c r="H126" s="185"/>
      <c r="I126" s="185"/>
    </row>
    <row r="127" spans="1:9" s="98" customFormat="1">
      <c r="A127" s="185"/>
      <c r="B127" s="185"/>
      <c r="C127" s="185"/>
      <c r="D127" s="185"/>
      <c r="E127" s="185"/>
      <c r="F127" s="185"/>
      <c r="G127" s="185"/>
      <c r="H127" s="185"/>
      <c r="I127" s="185"/>
    </row>
    <row r="128" spans="1:9" s="98" customFormat="1">
      <c r="A128" s="185"/>
      <c r="B128" s="185"/>
      <c r="C128" s="185"/>
      <c r="D128" s="185"/>
      <c r="E128" s="185"/>
      <c r="F128" s="185"/>
      <c r="G128" s="185"/>
      <c r="H128" s="185"/>
      <c r="I128" s="185"/>
    </row>
    <row r="129" spans="1:9" s="98" customFormat="1">
      <c r="A129" s="185"/>
      <c r="B129" s="185"/>
      <c r="C129" s="185"/>
      <c r="D129" s="185"/>
      <c r="E129" s="185"/>
      <c r="F129" s="185"/>
      <c r="G129" s="185"/>
      <c r="H129" s="185"/>
      <c r="I129" s="185"/>
    </row>
    <row r="130" spans="1:9" s="98" customFormat="1">
      <c r="A130" s="185"/>
      <c r="B130" s="185"/>
      <c r="C130" s="185"/>
      <c r="D130" s="185"/>
      <c r="E130" s="185"/>
      <c r="F130" s="185"/>
      <c r="G130" s="185"/>
      <c r="H130" s="185"/>
      <c r="I130" s="185"/>
    </row>
    <row r="131" spans="1:9" s="98" customFormat="1">
      <c r="A131" s="185"/>
      <c r="B131" s="185"/>
      <c r="C131" s="185"/>
      <c r="D131" s="185"/>
      <c r="E131" s="185"/>
      <c r="F131" s="185"/>
      <c r="G131" s="185"/>
      <c r="H131" s="185"/>
      <c r="I131" s="185"/>
    </row>
    <row r="132" spans="1:9" s="98" customFormat="1">
      <c r="A132" s="185"/>
      <c r="B132" s="185"/>
      <c r="C132" s="185"/>
      <c r="D132" s="185"/>
      <c r="E132" s="185"/>
      <c r="F132" s="185"/>
      <c r="G132" s="185"/>
      <c r="H132" s="185"/>
      <c r="I132" s="185"/>
    </row>
    <row r="133" spans="1:9" s="98" customFormat="1">
      <c r="A133" s="185"/>
      <c r="B133" s="185"/>
      <c r="C133" s="185"/>
      <c r="D133" s="185"/>
      <c r="E133" s="185"/>
      <c r="F133" s="185"/>
      <c r="G133" s="185"/>
      <c r="H133" s="185"/>
      <c r="I133" s="185"/>
    </row>
    <row r="134" spans="1:9" s="98" customFormat="1">
      <c r="A134" s="185"/>
      <c r="B134" s="185"/>
      <c r="C134" s="185"/>
      <c r="D134" s="185"/>
      <c r="E134" s="185"/>
      <c r="F134" s="185"/>
      <c r="G134" s="185"/>
      <c r="H134" s="185"/>
      <c r="I134" s="185"/>
    </row>
    <row r="135" spans="1:9" s="98" customFormat="1">
      <c r="A135" s="185"/>
      <c r="B135" s="185"/>
      <c r="C135" s="185"/>
      <c r="D135" s="185"/>
      <c r="E135" s="185"/>
      <c r="F135" s="185"/>
      <c r="G135" s="185"/>
      <c r="H135" s="185"/>
      <c r="I135" s="185"/>
    </row>
    <row r="136" spans="1:9" s="98" customFormat="1">
      <c r="A136" s="185"/>
      <c r="B136" s="185"/>
      <c r="C136" s="185"/>
      <c r="D136" s="185"/>
      <c r="E136" s="185"/>
      <c r="F136" s="185"/>
      <c r="G136" s="185"/>
      <c r="H136" s="185"/>
      <c r="I136" s="185"/>
    </row>
    <row r="137" spans="1:9" s="98" customFormat="1">
      <c r="A137" s="185"/>
      <c r="B137" s="185"/>
      <c r="C137" s="185"/>
      <c r="D137" s="185"/>
      <c r="E137" s="185"/>
      <c r="F137" s="185"/>
      <c r="G137" s="185"/>
      <c r="H137" s="185"/>
      <c r="I137" s="185"/>
    </row>
    <row r="138" spans="1:9" s="98" customFormat="1">
      <c r="A138" s="185"/>
      <c r="B138" s="185"/>
      <c r="C138" s="185"/>
      <c r="D138" s="185"/>
      <c r="E138" s="185"/>
      <c r="F138" s="185"/>
      <c r="G138" s="185"/>
      <c r="H138" s="185"/>
      <c r="I138" s="185"/>
    </row>
    <row r="139" spans="1:9" s="98" customFormat="1">
      <c r="A139" s="185"/>
      <c r="B139" s="185"/>
      <c r="C139" s="185"/>
      <c r="D139" s="185"/>
      <c r="E139" s="185"/>
      <c r="F139" s="185"/>
      <c r="G139" s="185"/>
      <c r="H139" s="185"/>
      <c r="I139" s="185"/>
    </row>
    <row r="140" spans="1:9" s="98" customFormat="1">
      <c r="A140" s="185"/>
      <c r="B140" s="185"/>
      <c r="C140" s="185"/>
      <c r="D140" s="185"/>
      <c r="E140" s="185"/>
      <c r="F140" s="185"/>
      <c r="G140" s="185"/>
      <c r="H140" s="185"/>
      <c r="I140" s="185"/>
    </row>
    <row r="141" spans="1:9" s="98" customFormat="1">
      <c r="A141" s="185"/>
      <c r="B141" s="185"/>
      <c r="C141" s="185"/>
      <c r="D141" s="185"/>
      <c r="E141" s="185"/>
      <c r="F141" s="185"/>
      <c r="G141" s="185"/>
      <c r="H141" s="185"/>
      <c r="I141" s="185"/>
    </row>
    <row r="142" spans="1:9" s="98" customFormat="1">
      <c r="A142" s="185"/>
      <c r="B142" s="185"/>
      <c r="C142" s="185"/>
      <c r="D142" s="185"/>
      <c r="E142" s="185"/>
      <c r="F142" s="185"/>
      <c r="G142" s="185"/>
      <c r="H142" s="185"/>
      <c r="I142" s="185"/>
    </row>
    <row r="143" spans="1:9" s="98" customFormat="1">
      <c r="A143" s="185"/>
      <c r="B143" s="185"/>
      <c r="C143" s="185"/>
      <c r="D143" s="185"/>
      <c r="E143" s="185"/>
      <c r="F143" s="185"/>
      <c r="G143" s="185"/>
      <c r="H143" s="185"/>
      <c r="I143" s="185"/>
    </row>
    <row r="144" spans="1:9" s="98" customFormat="1">
      <c r="A144" s="185"/>
      <c r="B144" s="185"/>
      <c r="C144" s="185"/>
      <c r="D144" s="185"/>
      <c r="E144" s="185"/>
      <c r="F144" s="185"/>
      <c r="G144" s="185"/>
      <c r="H144" s="185"/>
      <c r="I144" s="185"/>
    </row>
    <row r="145" spans="1:9" s="98" customFormat="1">
      <c r="A145" s="185"/>
      <c r="B145" s="185"/>
      <c r="C145" s="185"/>
      <c r="D145" s="185"/>
      <c r="E145" s="185"/>
      <c r="F145" s="185"/>
      <c r="G145" s="185"/>
      <c r="H145" s="185"/>
      <c r="I145" s="185"/>
    </row>
    <row r="146" spans="1:9" s="98" customFormat="1">
      <c r="A146" s="185"/>
      <c r="B146" s="185"/>
      <c r="C146" s="185"/>
      <c r="D146" s="185"/>
      <c r="E146" s="185"/>
      <c r="F146" s="185"/>
      <c r="G146" s="185"/>
      <c r="H146" s="185"/>
      <c r="I146" s="185"/>
    </row>
    <row r="147" spans="1:9" s="98" customFormat="1">
      <c r="A147" s="185"/>
      <c r="B147" s="185"/>
      <c r="C147" s="185"/>
      <c r="D147" s="185"/>
      <c r="E147" s="185"/>
      <c r="F147" s="185"/>
      <c r="G147" s="185"/>
      <c r="H147" s="185"/>
      <c r="I147" s="185"/>
    </row>
    <row r="148" spans="1:9" s="98" customFormat="1">
      <c r="A148" s="185"/>
      <c r="B148" s="185"/>
      <c r="C148" s="185"/>
      <c r="D148" s="185"/>
      <c r="E148" s="185"/>
      <c r="F148" s="185"/>
      <c r="G148" s="185"/>
      <c r="H148" s="185"/>
      <c r="I148" s="185"/>
    </row>
    <row r="149" spans="1:9" s="98" customFormat="1">
      <c r="A149" s="185"/>
      <c r="B149" s="185"/>
      <c r="C149" s="185"/>
      <c r="D149" s="185"/>
      <c r="E149" s="185"/>
      <c r="F149" s="185"/>
      <c r="G149" s="185"/>
      <c r="H149" s="185"/>
      <c r="I149" s="185"/>
    </row>
    <row r="150" spans="1:9" s="98" customFormat="1">
      <c r="A150" s="185"/>
      <c r="B150" s="185"/>
      <c r="C150" s="185"/>
      <c r="D150" s="185"/>
      <c r="E150" s="185"/>
      <c r="F150" s="185"/>
      <c r="G150" s="185"/>
      <c r="H150" s="185"/>
      <c r="I150" s="185"/>
    </row>
    <row r="151" spans="1:9" s="98" customFormat="1">
      <c r="A151" s="185"/>
      <c r="B151" s="185"/>
      <c r="C151" s="185"/>
      <c r="D151" s="185"/>
      <c r="E151" s="185"/>
      <c r="F151" s="185"/>
      <c r="G151" s="185"/>
      <c r="H151" s="185"/>
      <c r="I151" s="185"/>
    </row>
    <row r="152" spans="1:9" s="98" customFormat="1">
      <c r="A152" s="185"/>
      <c r="B152" s="185"/>
      <c r="C152" s="185"/>
      <c r="D152" s="185"/>
      <c r="E152" s="185"/>
      <c r="F152" s="185"/>
      <c r="G152" s="185"/>
      <c r="H152" s="185"/>
      <c r="I152" s="185"/>
    </row>
    <row r="153" spans="1:9" s="98" customFormat="1">
      <c r="A153" s="185"/>
      <c r="B153" s="185"/>
      <c r="C153" s="185"/>
      <c r="D153" s="185"/>
      <c r="E153" s="185"/>
      <c r="F153" s="185"/>
      <c r="G153" s="185"/>
      <c r="H153" s="185"/>
      <c r="I153" s="185"/>
    </row>
    <row r="154" spans="1:9" s="98" customFormat="1">
      <c r="A154" s="185"/>
      <c r="B154" s="185"/>
      <c r="C154" s="185"/>
      <c r="D154" s="185"/>
      <c r="E154" s="185"/>
      <c r="F154" s="185"/>
      <c r="G154" s="185"/>
      <c r="H154" s="185"/>
      <c r="I154" s="185"/>
    </row>
    <row r="155" spans="1:9" s="98" customFormat="1">
      <c r="A155" s="185"/>
      <c r="B155" s="185"/>
      <c r="C155" s="185"/>
      <c r="D155" s="185"/>
      <c r="E155" s="185"/>
      <c r="F155" s="185"/>
      <c r="G155" s="185"/>
      <c r="H155" s="185"/>
      <c r="I155" s="185"/>
    </row>
    <row r="156" spans="1:9" s="98" customFormat="1">
      <c r="A156" s="185"/>
      <c r="B156" s="185"/>
      <c r="C156" s="185"/>
      <c r="D156" s="185"/>
      <c r="E156" s="185"/>
      <c r="F156" s="185"/>
      <c r="G156" s="185"/>
      <c r="H156" s="185"/>
      <c r="I156" s="185"/>
    </row>
    <row r="157" spans="1:9" s="98" customFormat="1">
      <c r="A157" s="185"/>
      <c r="B157" s="185"/>
      <c r="C157" s="185"/>
      <c r="D157" s="185"/>
      <c r="E157" s="185"/>
      <c r="F157" s="185"/>
      <c r="G157" s="185"/>
      <c r="H157" s="185"/>
      <c r="I157" s="185"/>
    </row>
    <row r="158" spans="1:9" s="98" customFormat="1">
      <c r="A158" s="185"/>
      <c r="B158" s="185"/>
      <c r="C158" s="185"/>
      <c r="D158" s="185"/>
      <c r="E158" s="185"/>
      <c r="F158" s="185"/>
      <c r="G158" s="185"/>
      <c r="H158" s="185"/>
      <c r="I158" s="185"/>
    </row>
    <row r="159" spans="1:9" s="98" customFormat="1">
      <c r="A159" s="185"/>
      <c r="B159" s="185"/>
      <c r="C159" s="185"/>
      <c r="D159" s="185"/>
      <c r="E159" s="185"/>
      <c r="F159" s="185"/>
      <c r="G159" s="185"/>
      <c r="H159" s="185"/>
      <c r="I159" s="185"/>
    </row>
    <row r="160" spans="1:9" s="98" customFormat="1">
      <c r="A160" s="185"/>
      <c r="B160" s="185"/>
      <c r="C160" s="185"/>
      <c r="D160" s="185"/>
      <c r="E160" s="185"/>
      <c r="F160" s="185"/>
      <c r="G160" s="185"/>
      <c r="H160" s="185"/>
      <c r="I160" s="185"/>
    </row>
    <row r="161" spans="1:9" s="98" customFormat="1">
      <c r="A161" s="185"/>
      <c r="B161" s="185"/>
      <c r="C161" s="185"/>
      <c r="D161" s="185"/>
      <c r="E161" s="185"/>
      <c r="F161" s="185"/>
      <c r="G161" s="185"/>
      <c r="H161" s="185"/>
      <c r="I161" s="185"/>
    </row>
    <row r="162" spans="1:9" s="98" customFormat="1">
      <c r="A162" s="185"/>
      <c r="B162" s="185"/>
      <c r="C162" s="185"/>
      <c r="D162" s="185"/>
      <c r="E162" s="185"/>
      <c r="F162" s="185"/>
      <c r="G162" s="185"/>
      <c r="H162" s="185"/>
      <c r="I162" s="185"/>
    </row>
    <row r="163" spans="1:9" s="98" customFormat="1">
      <c r="A163" s="185"/>
      <c r="B163" s="185"/>
      <c r="C163" s="185"/>
      <c r="D163" s="185"/>
      <c r="E163" s="185"/>
      <c r="F163" s="185"/>
      <c r="G163" s="185"/>
      <c r="H163" s="185"/>
      <c r="I163" s="185"/>
    </row>
    <row r="164" spans="1:9" s="98" customFormat="1">
      <c r="A164" s="185"/>
      <c r="B164" s="185"/>
      <c r="C164" s="185"/>
      <c r="D164" s="185"/>
      <c r="E164" s="185"/>
      <c r="F164" s="185"/>
      <c r="G164" s="185"/>
      <c r="H164" s="185"/>
      <c r="I164" s="185"/>
    </row>
    <row r="165" spans="1:9" s="98" customFormat="1">
      <c r="A165" s="185"/>
      <c r="B165" s="185"/>
      <c r="C165" s="185"/>
      <c r="D165" s="185"/>
      <c r="E165" s="185"/>
      <c r="F165" s="185"/>
      <c r="G165" s="185"/>
      <c r="H165" s="185"/>
      <c r="I165" s="185"/>
    </row>
    <row r="166" spans="1:9" s="98" customFormat="1">
      <c r="A166" s="185"/>
      <c r="B166" s="185"/>
      <c r="C166" s="185"/>
      <c r="D166" s="185"/>
      <c r="E166" s="185"/>
      <c r="F166" s="185"/>
      <c r="G166" s="185"/>
      <c r="H166" s="185"/>
      <c r="I166" s="185"/>
    </row>
    <row r="167" spans="1:9" s="98" customFormat="1">
      <c r="A167" s="185"/>
      <c r="B167" s="185"/>
      <c r="C167" s="185"/>
      <c r="D167" s="185"/>
      <c r="E167" s="185"/>
      <c r="F167" s="185"/>
      <c r="G167" s="185"/>
      <c r="H167" s="185"/>
      <c r="I167" s="185"/>
    </row>
    <row r="168" spans="1:9" s="98" customFormat="1">
      <c r="A168" s="185"/>
      <c r="B168" s="185"/>
      <c r="C168" s="185"/>
      <c r="D168" s="185"/>
      <c r="E168" s="185"/>
      <c r="F168" s="185"/>
      <c r="G168" s="185"/>
      <c r="H168" s="185"/>
      <c r="I168" s="185"/>
    </row>
    <row r="169" spans="1:9" s="98" customFormat="1">
      <c r="A169" s="185"/>
      <c r="B169" s="185"/>
      <c r="C169" s="185"/>
      <c r="D169" s="185"/>
      <c r="E169" s="185"/>
      <c r="F169" s="185"/>
      <c r="G169" s="185"/>
      <c r="H169" s="185"/>
      <c r="I169" s="185"/>
    </row>
    <row r="170" spans="1:9" s="98" customFormat="1">
      <c r="A170" s="185"/>
      <c r="B170" s="185"/>
      <c r="C170" s="185"/>
      <c r="D170" s="185"/>
      <c r="E170" s="185"/>
      <c r="F170" s="185"/>
      <c r="G170" s="185"/>
      <c r="H170" s="185"/>
      <c r="I170" s="185"/>
    </row>
    <row r="171" spans="1:9" s="98" customFormat="1">
      <c r="A171" s="185"/>
      <c r="B171" s="185"/>
      <c r="C171" s="185"/>
      <c r="D171" s="185"/>
      <c r="E171" s="185"/>
      <c r="F171" s="185"/>
      <c r="G171" s="185"/>
      <c r="H171" s="185"/>
      <c r="I171" s="185"/>
    </row>
    <row r="172" spans="1:9" s="98" customFormat="1">
      <c r="A172" s="185"/>
      <c r="B172" s="185"/>
      <c r="C172" s="185"/>
      <c r="D172" s="185"/>
      <c r="E172" s="185"/>
      <c r="F172" s="185"/>
      <c r="G172" s="185"/>
      <c r="H172" s="185"/>
      <c r="I172" s="185"/>
    </row>
    <row r="173" spans="1:9" s="98" customFormat="1">
      <c r="A173" s="185"/>
      <c r="B173" s="185"/>
      <c r="C173" s="185"/>
      <c r="D173" s="185"/>
      <c r="E173" s="185"/>
      <c r="F173" s="185"/>
      <c r="G173" s="185"/>
      <c r="H173" s="185"/>
      <c r="I173" s="185"/>
    </row>
    <row r="174" spans="1:9" s="98" customFormat="1">
      <c r="A174" s="185"/>
      <c r="B174" s="185"/>
      <c r="C174" s="185"/>
      <c r="D174" s="185"/>
      <c r="E174" s="185"/>
      <c r="F174" s="185"/>
      <c r="G174" s="185"/>
      <c r="H174" s="185"/>
      <c r="I174" s="185"/>
    </row>
    <row r="175" spans="1:9" s="98" customFormat="1">
      <c r="A175" s="185"/>
      <c r="B175" s="185"/>
      <c r="C175" s="185"/>
      <c r="D175" s="185"/>
      <c r="E175" s="185"/>
      <c r="F175" s="185"/>
      <c r="G175" s="185"/>
      <c r="H175" s="185"/>
      <c r="I175" s="185"/>
    </row>
    <row r="176" spans="1:9" s="98" customFormat="1">
      <c r="A176" s="185"/>
      <c r="B176" s="185"/>
      <c r="C176" s="185"/>
      <c r="D176" s="185"/>
      <c r="E176" s="185"/>
      <c r="F176" s="185"/>
      <c r="G176" s="185"/>
      <c r="H176" s="185"/>
      <c r="I176" s="185"/>
    </row>
    <row r="177" spans="1:9" s="98" customFormat="1">
      <c r="A177" s="185"/>
      <c r="B177" s="185"/>
      <c r="C177" s="185"/>
      <c r="D177" s="185"/>
      <c r="E177" s="185"/>
      <c r="F177" s="185"/>
      <c r="G177" s="185"/>
      <c r="H177" s="185"/>
      <c r="I177" s="185"/>
    </row>
    <row r="178" spans="1:9" s="98" customFormat="1">
      <c r="A178" s="185"/>
      <c r="B178" s="185"/>
      <c r="C178" s="185"/>
      <c r="D178" s="185"/>
      <c r="E178" s="185"/>
      <c r="F178" s="185"/>
      <c r="G178" s="185"/>
      <c r="H178" s="185"/>
      <c r="I178" s="185"/>
    </row>
    <row r="179" spans="1:9" s="98" customFormat="1">
      <c r="A179" s="185"/>
      <c r="B179" s="185"/>
      <c r="C179" s="185"/>
      <c r="D179" s="185"/>
      <c r="E179" s="185"/>
      <c r="F179" s="185"/>
      <c r="G179" s="185"/>
      <c r="H179" s="185"/>
      <c r="I179" s="185"/>
    </row>
    <row r="180" spans="1:9" s="98" customFormat="1">
      <c r="A180" s="185"/>
      <c r="B180" s="185"/>
      <c r="C180" s="185"/>
      <c r="D180" s="185"/>
      <c r="E180" s="185"/>
      <c r="F180" s="185"/>
      <c r="G180" s="185"/>
      <c r="H180" s="185"/>
      <c r="I180" s="185"/>
    </row>
    <row r="181" spans="1:9" s="98" customFormat="1">
      <c r="A181" s="185"/>
      <c r="B181" s="185"/>
      <c r="C181" s="185"/>
      <c r="D181" s="185"/>
      <c r="E181" s="185"/>
      <c r="F181" s="185"/>
      <c r="G181" s="185"/>
      <c r="H181" s="185"/>
      <c r="I181" s="185"/>
    </row>
    <row r="182" spans="1:9" s="98" customFormat="1">
      <c r="A182" s="185"/>
      <c r="B182" s="185"/>
      <c r="C182" s="185"/>
      <c r="D182" s="185"/>
      <c r="E182" s="185"/>
      <c r="F182" s="185"/>
      <c r="G182" s="185"/>
      <c r="H182" s="185"/>
      <c r="I182" s="185"/>
    </row>
    <row r="183" spans="1:9" s="98" customFormat="1">
      <c r="A183" s="185"/>
      <c r="B183" s="185"/>
      <c r="C183" s="185"/>
      <c r="D183" s="185"/>
      <c r="E183" s="185"/>
      <c r="F183" s="185"/>
      <c r="G183" s="185"/>
      <c r="H183" s="185"/>
      <c r="I183" s="185"/>
    </row>
    <row r="184" spans="1:9" s="98" customFormat="1">
      <c r="A184" s="185"/>
      <c r="B184" s="185"/>
      <c r="C184" s="185"/>
      <c r="D184" s="185"/>
      <c r="E184" s="185"/>
      <c r="F184" s="185"/>
      <c r="G184" s="185"/>
      <c r="H184" s="185"/>
      <c r="I184" s="185"/>
    </row>
    <row r="185" spans="1:9" s="98" customFormat="1">
      <c r="A185" s="185"/>
      <c r="B185" s="185"/>
      <c r="C185" s="185"/>
      <c r="D185" s="185"/>
      <c r="E185" s="185"/>
      <c r="F185" s="185"/>
      <c r="G185" s="185"/>
      <c r="H185" s="185"/>
      <c r="I185" s="185"/>
    </row>
    <row r="186" spans="1:9" s="98" customFormat="1">
      <c r="A186" s="185"/>
      <c r="B186" s="185"/>
      <c r="C186" s="185"/>
      <c r="D186" s="185"/>
      <c r="E186" s="185"/>
      <c r="F186" s="185"/>
      <c r="G186" s="185"/>
      <c r="H186" s="185"/>
      <c r="I186" s="185"/>
    </row>
    <row r="187" spans="1:9" s="98" customFormat="1">
      <c r="A187" s="185"/>
      <c r="B187" s="185"/>
      <c r="C187" s="185"/>
      <c r="D187" s="185"/>
      <c r="E187" s="185"/>
      <c r="F187" s="185"/>
      <c r="G187" s="185"/>
      <c r="H187" s="185"/>
      <c r="I187" s="185"/>
    </row>
    <row r="188" spans="1:9" s="98" customFormat="1">
      <c r="A188" s="185"/>
      <c r="B188" s="185"/>
      <c r="C188" s="185"/>
      <c r="D188" s="185"/>
      <c r="E188" s="185"/>
      <c r="F188" s="185"/>
      <c r="G188" s="185"/>
      <c r="H188" s="185"/>
      <c r="I188" s="185"/>
    </row>
    <row r="189" spans="1:9" s="98" customFormat="1">
      <c r="A189" s="185"/>
      <c r="B189" s="185"/>
      <c r="C189" s="185"/>
      <c r="D189" s="185"/>
      <c r="E189" s="185"/>
      <c r="F189" s="185"/>
      <c r="G189" s="185"/>
      <c r="H189" s="185"/>
      <c r="I189" s="185"/>
    </row>
    <row r="190" spans="1:9" s="98" customFormat="1">
      <c r="A190" s="185"/>
      <c r="B190" s="185"/>
      <c r="C190" s="185"/>
      <c r="D190" s="185"/>
      <c r="E190" s="185"/>
      <c r="F190" s="185"/>
      <c r="G190" s="185"/>
      <c r="H190" s="185"/>
      <c r="I190" s="185"/>
    </row>
    <row r="191" spans="1:9" s="98" customFormat="1">
      <c r="A191" s="185"/>
      <c r="B191" s="185"/>
      <c r="C191" s="185"/>
      <c r="D191" s="185"/>
      <c r="E191" s="185"/>
      <c r="F191" s="185"/>
      <c r="G191" s="185"/>
      <c r="H191" s="185"/>
      <c r="I191" s="185"/>
    </row>
    <row r="192" spans="1:9" s="98" customFormat="1">
      <c r="A192" s="185"/>
      <c r="B192" s="185"/>
      <c r="C192" s="185"/>
      <c r="D192" s="185"/>
      <c r="E192" s="185"/>
      <c r="F192" s="185"/>
      <c r="G192" s="185"/>
      <c r="H192" s="185"/>
      <c r="I192" s="185"/>
    </row>
    <row r="193" spans="1:9" s="98" customFormat="1">
      <c r="A193" s="185"/>
      <c r="B193" s="185"/>
      <c r="C193" s="185"/>
      <c r="D193" s="185"/>
      <c r="E193" s="185"/>
      <c r="F193" s="185"/>
      <c r="G193" s="185"/>
      <c r="H193" s="185"/>
      <c r="I193" s="185"/>
    </row>
    <row r="194" spans="1:9" s="98" customFormat="1">
      <c r="A194" s="185"/>
      <c r="B194" s="185"/>
      <c r="C194" s="185"/>
      <c r="D194" s="185"/>
      <c r="E194" s="185"/>
      <c r="F194" s="185"/>
      <c r="G194" s="185"/>
      <c r="H194" s="185"/>
      <c r="I194" s="185"/>
    </row>
    <row r="195" spans="1:9" s="98" customFormat="1">
      <c r="A195" s="185"/>
      <c r="B195" s="185"/>
      <c r="C195" s="185"/>
      <c r="D195" s="185"/>
      <c r="E195" s="185"/>
      <c r="F195" s="185"/>
      <c r="G195" s="185"/>
      <c r="H195" s="185"/>
      <c r="I195" s="185"/>
    </row>
    <row r="196" spans="1:9" s="98" customFormat="1">
      <c r="A196" s="185"/>
      <c r="B196" s="185"/>
      <c r="C196" s="185"/>
      <c r="D196" s="185"/>
      <c r="E196" s="185"/>
      <c r="F196" s="185"/>
      <c r="G196" s="185"/>
      <c r="H196" s="185"/>
      <c r="I196" s="185"/>
    </row>
    <row r="197" spans="1:9" s="98" customFormat="1">
      <c r="A197" s="185"/>
      <c r="B197" s="185"/>
      <c r="C197" s="185"/>
      <c r="D197" s="185"/>
      <c r="E197" s="185"/>
      <c r="F197" s="185"/>
      <c r="G197" s="185"/>
      <c r="H197" s="185"/>
      <c r="I197" s="185"/>
    </row>
    <row r="198" spans="1:9" s="98" customFormat="1">
      <c r="A198" s="185"/>
      <c r="B198" s="185"/>
      <c r="C198" s="185"/>
      <c r="D198" s="185"/>
      <c r="E198" s="185"/>
      <c r="F198" s="185"/>
      <c r="G198" s="185"/>
      <c r="H198" s="185"/>
      <c r="I198" s="185"/>
    </row>
    <row r="199" spans="1:9" s="98" customFormat="1">
      <c r="A199" s="185"/>
      <c r="B199" s="185"/>
      <c r="C199" s="185"/>
      <c r="D199" s="185"/>
      <c r="E199" s="185"/>
      <c r="F199" s="185"/>
      <c r="G199" s="185"/>
      <c r="H199" s="185"/>
      <c r="I199" s="185"/>
    </row>
    <row r="200" spans="1:9" s="98" customFormat="1">
      <c r="A200" s="185"/>
      <c r="B200" s="185"/>
      <c r="C200" s="185"/>
      <c r="D200" s="185"/>
      <c r="E200" s="185"/>
      <c r="F200" s="185"/>
      <c r="G200" s="185"/>
      <c r="H200" s="185"/>
      <c r="I200" s="185"/>
    </row>
    <row r="201" spans="1:9" s="98" customFormat="1">
      <c r="A201" s="185"/>
      <c r="B201" s="185"/>
      <c r="C201" s="185"/>
      <c r="D201" s="185"/>
      <c r="E201" s="185"/>
      <c r="F201" s="185"/>
      <c r="G201" s="185"/>
      <c r="H201" s="185"/>
      <c r="I201" s="185"/>
    </row>
    <row r="202" spans="1:9" s="98" customFormat="1">
      <c r="A202" s="185"/>
      <c r="B202" s="185"/>
      <c r="C202" s="185"/>
      <c r="D202" s="185"/>
      <c r="E202" s="185"/>
      <c r="F202" s="185"/>
      <c r="G202" s="185"/>
      <c r="H202" s="185"/>
      <c r="I202" s="185"/>
    </row>
    <row r="203" spans="1:9" s="98" customFormat="1">
      <c r="A203" s="185"/>
      <c r="B203" s="185"/>
      <c r="C203" s="185"/>
      <c r="D203" s="185"/>
      <c r="E203" s="185"/>
      <c r="F203" s="185"/>
      <c r="G203" s="185"/>
      <c r="H203" s="185"/>
      <c r="I203" s="185"/>
    </row>
    <row r="204" spans="1:9" s="98" customFormat="1">
      <c r="A204" s="185"/>
      <c r="B204" s="185"/>
      <c r="C204" s="185"/>
      <c r="D204" s="185"/>
      <c r="E204" s="185"/>
      <c r="F204" s="185"/>
      <c r="G204" s="185"/>
      <c r="H204" s="185"/>
      <c r="I204" s="185"/>
    </row>
    <row r="205" spans="1:9" s="98" customFormat="1">
      <c r="A205" s="185"/>
      <c r="B205" s="185"/>
      <c r="C205" s="185"/>
      <c r="D205" s="185"/>
      <c r="E205" s="185"/>
      <c r="F205" s="185"/>
      <c r="G205" s="185"/>
      <c r="H205" s="185"/>
      <c r="I205" s="185"/>
    </row>
    <row r="206" spans="1:9" s="98" customFormat="1">
      <c r="A206" s="185"/>
      <c r="B206" s="185"/>
      <c r="C206" s="185"/>
      <c r="D206" s="185"/>
      <c r="E206" s="185"/>
      <c r="F206" s="185"/>
      <c r="G206" s="185"/>
      <c r="H206" s="185"/>
      <c r="I206" s="185"/>
    </row>
    <row r="207" spans="1:9" s="98" customFormat="1">
      <c r="A207" s="185"/>
      <c r="B207" s="185"/>
      <c r="C207" s="185"/>
      <c r="D207" s="185"/>
      <c r="E207" s="185"/>
      <c r="F207" s="185"/>
      <c r="G207" s="185"/>
      <c r="H207" s="185"/>
      <c r="I207" s="185"/>
    </row>
    <row r="208" spans="1:9" s="98" customFormat="1">
      <c r="A208" s="185"/>
      <c r="B208" s="185"/>
      <c r="C208" s="185"/>
      <c r="D208" s="185"/>
      <c r="E208" s="185"/>
      <c r="F208" s="185"/>
      <c r="G208" s="185"/>
      <c r="H208" s="185"/>
      <c r="I208" s="185"/>
    </row>
    <row r="209" spans="1:9" s="98" customFormat="1">
      <c r="A209" s="185"/>
      <c r="B209" s="185"/>
      <c r="C209" s="185"/>
      <c r="D209" s="185"/>
      <c r="E209" s="185"/>
      <c r="F209" s="185"/>
      <c r="G209" s="185"/>
      <c r="H209" s="185"/>
      <c r="I209" s="185"/>
    </row>
    <row r="210" spans="1:9" s="98" customFormat="1">
      <c r="A210" s="185"/>
      <c r="B210" s="185"/>
      <c r="C210" s="185"/>
      <c r="D210" s="185"/>
      <c r="E210" s="185"/>
      <c r="F210" s="185"/>
      <c r="G210" s="185"/>
      <c r="H210" s="185"/>
      <c r="I210" s="185"/>
    </row>
    <row r="211" spans="1:9" s="98" customFormat="1">
      <c r="A211" s="185"/>
      <c r="B211" s="185"/>
      <c r="C211" s="185"/>
      <c r="D211" s="185"/>
      <c r="E211" s="185"/>
      <c r="F211" s="185"/>
      <c r="G211" s="185"/>
      <c r="H211" s="185"/>
      <c r="I211" s="185"/>
    </row>
    <row r="212" spans="1:9" s="98" customFormat="1">
      <c r="A212" s="185"/>
      <c r="B212" s="185"/>
      <c r="C212" s="185"/>
      <c r="D212" s="185"/>
      <c r="E212" s="185"/>
      <c r="F212" s="185"/>
      <c r="G212" s="185"/>
      <c r="H212" s="185"/>
      <c r="I212" s="185"/>
    </row>
    <row r="213" spans="1:9" s="98" customFormat="1">
      <c r="A213" s="185"/>
      <c r="B213" s="185"/>
      <c r="C213" s="185"/>
      <c r="D213" s="185"/>
      <c r="E213" s="185"/>
      <c r="F213" s="185"/>
      <c r="G213" s="185"/>
      <c r="H213" s="185"/>
      <c r="I213" s="185"/>
    </row>
    <row r="214" spans="1:9" s="98" customFormat="1">
      <c r="A214" s="185"/>
      <c r="B214" s="185"/>
      <c r="C214" s="185"/>
      <c r="D214" s="185"/>
      <c r="E214" s="185"/>
      <c r="F214" s="185"/>
      <c r="G214" s="185"/>
      <c r="H214" s="185"/>
      <c r="I214" s="185"/>
    </row>
    <row r="215" spans="1:9" s="98" customFormat="1">
      <c r="A215" s="185"/>
      <c r="B215" s="185"/>
      <c r="C215" s="185"/>
      <c r="D215" s="185"/>
      <c r="E215" s="185"/>
      <c r="F215" s="185"/>
      <c r="G215" s="185"/>
      <c r="H215" s="185"/>
      <c r="I215" s="185"/>
    </row>
    <row r="216" spans="1:9" s="98" customFormat="1">
      <c r="A216" s="185"/>
      <c r="B216" s="185"/>
      <c r="C216" s="185"/>
      <c r="D216" s="185"/>
      <c r="E216" s="185"/>
      <c r="F216" s="185"/>
      <c r="G216" s="185"/>
      <c r="H216" s="185"/>
      <c r="I216" s="185"/>
    </row>
    <row r="217" spans="1:9" s="98" customFormat="1">
      <c r="A217" s="185"/>
      <c r="B217" s="185"/>
      <c r="C217" s="185"/>
      <c r="D217" s="185"/>
      <c r="E217" s="185"/>
      <c r="F217" s="185"/>
      <c r="G217" s="185"/>
      <c r="H217" s="185"/>
      <c r="I217" s="185"/>
    </row>
    <row r="218" spans="1:9" s="98" customFormat="1">
      <c r="A218" s="185"/>
      <c r="B218" s="185"/>
      <c r="C218" s="185"/>
      <c r="D218" s="185"/>
      <c r="E218" s="185"/>
      <c r="F218" s="185"/>
      <c r="G218" s="185"/>
      <c r="H218" s="185"/>
      <c r="I218" s="185"/>
    </row>
    <row r="219" spans="1:9" s="98" customFormat="1">
      <c r="A219" s="185"/>
      <c r="B219" s="185"/>
      <c r="C219" s="185"/>
      <c r="D219" s="185"/>
      <c r="E219" s="185"/>
      <c r="F219" s="185"/>
      <c r="G219" s="185"/>
      <c r="H219" s="185"/>
      <c r="I219" s="185"/>
    </row>
    <row r="220" spans="1:9" s="98" customFormat="1">
      <c r="A220" s="185"/>
      <c r="B220" s="185"/>
      <c r="C220" s="185"/>
      <c r="D220" s="185"/>
      <c r="E220" s="185"/>
      <c r="F220" s="185"/>
      <c r="G220" s="185"/>
      <c r="H220" s="185"/>
      <c r="I220" s="185"/>
    </row>
    <row r="221" spans="1:9" s="98" customFormat="1">
      <c r="A221" s="185"/>
      <c r="B221" s="185"/>
      <c r="C221" s="185"/>
      <c r="D221" s="185"/>
      <c r="E221" s="185"/>
      <c r="F221" s="185"/>
      <c r="G221" s="185"/>
      <c r="H221" s="185"/>
      <c r="I221" s="185"/>
    </row>
    <row r="222" spans="1:9" s="98" customFormat="1">
      <c r="A222" s="185"/>
      <c r="B222" s="185"/>
      <c r="C222" s="185"/>
      <c r="D222" s="185"/>
      <c r="E222" s="185"/>
      <c r="F222" s="185"/>
      <c r="G222" s="185"/>
      <c r="H222" s="185"/>
      <c r="I222" s="185"/>
    </row>
    <row r="223" spans="1:9" s="98" customFormat="1">
      <c r="A223" s="185"/>
      <c r="B223" s="185"/>
      <c r="C223" s="185"/>
      <c r="D223" s="185"/>
      <c r="E223" s="185"/>
      <c r="F223" s="185"/>
      <c r="G223" s="185"/>
      <c r="H223" s="185"/>
      <c r="I223" s="185"/>
    </row>
    <row r="224" spans="1:9" s="98" customFormat="1">
      <c r="A224" s="185"/>
      <c r="B224" s="185"/>
      <c r="C224" s="185"/>
      <c r="D224" s="185"/>
      <c r="E224" s="185"/>
      <c r="F224" s="185"/>
      <c r="G224" s="185"/>
      <c r="H224" s="185"/>
      <c r="I224" s="185"/>
    </row>
    <row r="225" spans="1:9" s="98" customFormat="1">
      <c r="A225" s="185"/>
      <c r="B225" s="185"/>
      <c r="C225" s="185"/>
      <c r="D225" s="185"/>
      <c r="E225" s="185"/>
      <c r="F225" s="185"/>
      <c r="G225" s="185"/>
      <c r="H225" s="185"/>
      <c r="I225" s="185"/>
    </row>
    <row r="226" spans="1:9" s="98" customFormat="1">
      <c r="A226" s="185"/>
      <c r="B226" s="185"/>
      <c r="C226" s="185"/>
      <c r="D226" s="185"/>
      <c r="E226" s="185"/>
      <c r="F226" s="185"/>
      <c r="G226" s="185"/>
      <c r="H226" s="185"/>
      <c r="I226" s="185"/>
    </row>
  </sheetData>
  <sheetProtection selectLockedCells="1"/>
  <mergeCells count="7">
    <mergeCell ref="J14:J15"/>
    <mergeCell ref="A10:B10"/>
    <mergeCell ref="A1:I3"/>
    <mergeCell ref="D5:E5"/>
    <mergeCell ref="J4:J5"/>
    <mergeCell ref="J7:J8"/>
    <mergeCell ref="J10:J11"/>
  </mergeCells>
  <conditionalFormatting sqref="A12:I18 A21:I22 C19:I19 B20:I20 A19:A20">
    <cfRule type="cellIs" dxfId="17" priority="78" operator="equal">
      <formula>0</formula>
    </cfRule>
    <cfRule type="containsErrors" dxfId="16" priority="87">
      <formula>ISERROR(A12)</formula>
    </cfRule>
  </conditionalFormatting>
  <printOptions horizontalCentered="1"/>
  <pageMargins left="0.43307086614173229" right="0.43307086614173229" top="0.19685039370078741" bottom="0.19685039370078741" header="0.31496062992125984" footer="0.31496062992125984"/>
  <pageSetup paperSize="9" scale="96" orientation="portrait" r:id="rId1"/>
  <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'Vstupní data'!$A$13:$A$227</xm:f>
          </x14:formula1>
          <xm:sqref>B5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V227"/>
  <sheetViews>
    <sheetView zoomScaleNormal="100" workbookViewId="0">
      <pane ySplit="8" topLeftCell="A11" activePane="bottomLeft" state="frozen"/>
      <selection activeCell="CA204" sqref="CA204"/>
      <selection pane="bottomLeft" activeCell="M13" sqref="M13"/>
    </sheetView>
  </sheetViews>
  <sheetFormatPr defaultRowHeight="15"/>
  <cols>
    <col min="1" max="4" width="16.140625" customWidth="1"/>
    <col min="5" max="5" width="16.140625" hidden="1" customWidth="1"/>
    <col min="6" max="10" width="16.140625" customWidth="1"/>
    <col min="11" max="11" width="9.28515625" bestFit="1" customWidth="1"/>
    <col min="12" max="12" width="17.85546875" bestFit="1" customWidth="1"/>
    <col min="13" max="14" width="9.28515625" bestFit="1" customWidth="1"/>
    <col min="15" max="15" width="17.85546875" bestFit="1" customWidth="1"/>
    <col min="16" max="17" width="9.28515625" bestFit="1" customWidth="1"/>
    <col min="18" max="18" width="17.85546875" bestFit="1" customWidth="1"/>
    <col min="19" max="19" width="9.28515625" bestFit="1" customWidth="1"/>
    <col min="20" max="20" width="10.5703125" hidden="1" customWidth="1"/>
    <col min="21" max="26" width="10.140625" hidden="1" customWidth="1"/>
    <col min="27" max="27" width="10.5703125" hidden="1" customWidth="1"/>
    <col min="28" max="28" width="10.140625" hidden="1" customWidth="1"/>
    <col min="29" max="29" width="11.42578125" hidden="1" customWidth="1"/>
    <col min="30" max="38" width="10.85546875" hidden="1" customWidth="1"/>
    <col min="39" max="39" width="11.42578125" hidden="1" customWidth="1"/>
    <col min="40" max="45" width="10.85546875" hidden="1" customWidth="1"/>
    <col min="46" max="46" width="9.28515625" bestFit="1" customWidth="1"/>
    <col min="47" max="47" width="17.85546875" bestFit="1" customWidth="1"/>
    <col min="48" max="49" width="9.28515625" bestFit="1" customWidth="1"/>
    <col min="50" max="50" width="17.85546875" bestFit="1" customWidth="1"/>
    <col min="51" max="52" width="9.28515625" bestFit="1" customWidth="1"/>
    <col min="53" max="53" width="17.85546875" bestFit="1" customWidth="1"/>
    <col min="54" max="54" width="9.28515625" bestFit="1" customWidth="1"/>
    <col min="55" max="55" width="10.5703125" hidden="1" customWidth="1"/>
    <col min="56" max="64" width="10.140625" hidden="1" customWidth="1"/>
    <col min="65" max="65" width="16.85546875" hidden="1" customWidth="1"/>
    <col min="66" max="68" width="22" hidden="1" customWidth="1"/>
    <col min="69" max="69" width="15.42578125" hidden="1" customWidth="1"/>
    <col min="70" max="70" width="22.5703125" hidden="1" customWidth="1"/>
    <col min="71" max="72" width="15.42578125" hidden="1" customWidth="1"/>
    <col min="73" max="73" width="15.5703125" hidden="1" customWidth="1"/>
    <col min="74" max="74" width="11.140625" hidden="1" customWidth="1"/>
    <col min="75" max="75" width="11" hidden="1" customWidth="1"/>
    <col min="76" max="77" width="12.7109375" hidden="1" customWidth="1"/>
    <col min="78" max="79" width="11.28515625" hidden="1" customWidth="1"/>
    <col min="80" max="80" width="8.85546875" hidden="1" customWidth="1"/>
    <col min="81" max="81" width="15.42578125" hidden="1" customWidth="1"/>
    <col min="82" max="90" width="15.5703125" hidden="1" customWidth="1"/>
    <col min="91" max="96" width="9.28515625" hidden="1" customWidth="1"/>
    <col min="97" max="98" width="15.5703125" hidden="1" customWidth="1"/>
    <col min="99" max="100" width="9.28515625" hidden="1" customWidth="1"/>
  </cols>
  <sheetData>
    <row r="1" spans="1:94" s="6" customFormat="1" ht="14.65" hidden="1" customHeight="1" thickBot="1">
      <c r="A1" s="1" t="s">
        <v>54</v>
      </c>
      <c r="B1" s="1" t="s">
        <v>0</v>
      </c>
      <c r="C1" s="2" t="s">
        <v>1</v>
      </c>
      <c r="D1" s="3" t="s">
        <v>2</v>
      </c>
      <c r="E1" s="3" t="s">
        <v>3</v>
      </c>
      <c r="F1" s="4" t="s">
        <v>4</v>
      </c>
      <c r="G1" s="3" t="s">
        <v>5</v>
      </c>
      <c r="H1" s="3" t="s">
        <v>55</v>
      </c>
      <c r="I1" s="3" t="s">
        <v>6</v>
      </c>
      <c r="J1" s="3" t="s">
        <v>45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/>
      <c r="R1" s="3"/>
      <c r="S1" s="3"/>
      <c r="T1" s="3" t="s">
        <v>13</v>
      </c>
      <c r="U1" s="3" t="s">
        <v>14</v>
      </c>
      <c r="V1" s="3" t="s">
        <v>15</v>
      </c>
      <c r="W1" s="5" t="s">
        <v>16</v>
      </c>
      <c r="X1" s="3" t="s">
        <v>17</v>
      </c>
      <c r="Y1" s="3" t="s">
        <v>18</v>
      </c>
      <c r="Z1" s="3" t="s">
        <v>19</v>
      </c>
      <c r="AA1" s="3" t="s">
        <v>20</v>
      </c>
      <c r="AB1" s="3" t="s">
        <v>21</v>
      </c>
      <c r="BC1" s="205" t="s">
        <v>136</v>
      </c>
      <c r="BD1" s="205"/>
      <c r="BE1" s="205"/>
      <c r="BF1" s="205"/>
      <c r="BG1" s="205"/>
      <c r="BH1" s="205"/>
      <c r="BI1" s="205"/>
      <c r="BJ1" s="205"/>
      <c r="BK1" s="205"/>
      <c r="BL1" s="205"/>
    </row>
    <row r="2" spans="1:94" s="12" customFormat="1" ht="14.65" hidden="1" customHeight="1" thickBot="1">
      <c r="A2" s="7"/>
      <c r="B2" s="7" t="s">
        <v>111</v>
      </c>
      <c r="C2" s="7" t="s">
        <v>30</v>
      </c>
      <c r="D2" s="7"/>
      <c r="E2" s="7"/>
      <c r="F2" s="8">
        <v>41290</v>
      </c>
      <c r="G2" s="9" t="s">
        <v>101</v>
      </c>
      <c r="H2" s="9"/>
      <c r="I2" s="9" t="s">
        <v>24</v>
      </c>
      <c r="J2" s="9" t="s">
        <v>44</v>
      </c>
      <c r="K2" s="110">
        <v>1</v>
      </c>
      <c r="L2" s="115"/>
      <c r="M2" s="109"/>
      <c r="N2" s="109"/>
      <c r="O2" s="109"/>
      <c r="P2" s="110"/>
      <c r="Q2" s="111"/>
      <c r="R2" s="111"/>
      <c r="S2" s="111"/>
      <c r="T2" s="110"/>
      <c r="U2" s="110"/>
      <c r="V2" s="112"/>
      <c r="W2" s="110"/>
      <c r="Y2" s="11"/>
      <c r="Z2" s="10"/>
      <c r="AA2" s="10"/>
      <c r="AB2" s="13"/>
      <c r="BC2" s="205"/>
      <c r="BD2" s="205"/>
      <c r="BE2" s="205"/>
      <c r="BF2" s="205"/>
      <c r="BG2" s="205"/>
      <c r="BH2" s="205"/>
      <c r="BI2" s="205"/>
      <c r="BJ2" s="205"/>
      <c r="BK2" s="205"/>
      <c r="BL2" s="205"/>
    </row>
    <row r="3" spans="1:94" s="12" customFormat="1" ht="14.65" hidden="1" customHeight="1" thickBot="1">
      <c r="A3" s="7"/>
      <c r="B3" s="7" t="s">
        <v>111</v>
      </c>
      <c r="C3" s="7" t="s">
        <v>30</v>
      </c>
      <c r="D3" s="7"/>
      <c r="E3" s="7"/>
      <c r="F3" s="8">
        <v>41290</v>
      </c>
      <c r="G3" s="9" t="s">
        <v>101</v>
      </c>
      <c r="H3" s="9"/>
      <c r="I3" s="9" t="s">
        <v>24</v>
      </c>
      <c r="J3" s="9" t="s">
        <v>44</v>
      </c>
      <c r="K3" s="110">
        <v>2</v>
      </c>
      <c r="L3" s="115"/>
      <c r="M3" s="109"/>
      <c r="N3" s="109"/>
      <c r="O3" s="109"/>
      <c r="P3" s="110"/>
      <c r="Q3" s="111"/>
      <c r="R3" s="111"/>
      <c r="S3" s="111"/>
      <c r="T3" s="110"/>
      <c r="U3" s="110"/>
      <c r="V3" s="112"/>
      <c r="W3" s="110"/>
      <c r="Y3" s="11"/>
      <c r="Z3" s="10"/>
      <c r="AA3" s="10"/>
      <c r="AB3" s="13"/>
      <c r="BC3" s="205"/>
      <c r="BD3" s="205"/>
      <c r="BE3" s="205"/>
      <c r="BF3" s="205"/>
      <c r="BG3" s="205"/>
      <c r="BH3" s="205"/>
      <c r="BI3" s="205"/>
      <c r="BJ3" s="205"/>
      <c r="BK3" s="205"/>
      <c r="BL3" s="205"/>
    </row>
    <row r="4" spans="1:94" s="12" customFormat="1" ht="14.65" hidden="1" customHeight="1" thickBot="1">
      <c r="A4" s="7"/>
      <c r="B4" s="7" t="s">
        <v>111</v>
      </c>
      <c r="C4" s="7" t="s">
        <v>30</v>
      </c>
      <c r="D4" s="7"/>
      <c r="E4" s="7"/>
      <c r="F4" s="8">
        <v>41290</v>
      </c>
      <c r="G4" s="9" t="s">
        <v>101</v>
      </c>
      <c r="H4" s="9"/>
      <c r="I4" s="9" t="s">
        <v>24</v>
      </c>
      <c r="J4" s="9" t="s">
        <v>44</v>
      </c>
      <c r="K4" s="110">
        <v>3</v>
      </c>
      <c r="L4" s="115"/>
      <c r="M4" s="109"/>
      <c r="N4" s="109"/>
      <c r="O4" s="109"/>
      <c r="P4" s="110"/>
      <c r="Q4" s="111"/>
      <c r="R4" s="111"/>
      <c r="S4" s="111"/>
      <c r="T4" s="110"/>
      <c r="U4" s="110"/>
      <c r="V4" s="112"/>
      <c r="W4" s="110"/>
      <c r="Y4" s="11"/>
      <c r="Z4" s="10"/>
      <c r="AA4" s="10"/>
      <c r="AB4" s="13"/>
      <c r="BC4" s="205"/>
      <c r="BD4" s="205"/>
      <c r="BE4" s="205"/>
      <c r="BF4" s="205"/>
      <c r="BG4" s="205"/>
      <c r="BH4" s="205"/>
      <c r="BI4" s="205"/>
      <c r="BJ4" s="205"/>
      <c r="BK4" s="205"/>
      <c r="BL4" s="205"/>
    </row>
    <row r="5" spans="1:94" s="12" customFormat="1" ht="14.65" hidden="1" customHeight="1" thickBot="1">
      <c r="A5" s="7"/>
      <c r="B5" s="7" t="s">
        <v>111</v>
      </c>
      <c r="C5" s="7" t="s">
        <v>30</v>
      </c>
      <c r="D5" s="7"/>
      <c r="E5" s="7"/>
      <c r="F5" s="8">
        <v>41290</v>
      </c>
      <c r="G5" s="9" t="s">
        <v>101</v>
      </c>
      <c r="H5" s="9"/>
      <c r="I5" s="9" t="s">
        <v>24</v>
      </c>
      <c r="J5" s="9" t="s">
        <v>44</v>
      </c>
      <c r="K5" s="110">
        <v>4</v>
      </c>
      <c r="L5" s="115"/>
      <c r="M5" s="109"/>
      <c r="N5" s="109"/>
      <c r="O5" s="109"/>
      <c r="P5" s="110"/>
      <c r="Q5" s="111"/>
      <c r="R5" s="111"/>
      <c r="S5" s="111"/>
      <c r="T5" s="110"/>
      <c r="U5" s="110"/>
      <c r="V5" s="112"/>
      <c r="W5" s="110"/>
      <c r="Y5" s="11"/>
      <c r="Z5" s="10"/>
      <c r="AA5" s="10"/>
      <c r="AB5" s="13"/>
      <c r="BC5" s="205"/>
      <c r="BD5" s="205"/>
      <c r="BE5" s="205"/>
      <c r="BF5" s="205"/>
      <c r="BG5" s="205"/>
      <c r="BH5" s="205"/>
      <c r="BI5" s="205"/>
      <c r="BJ5" s="205"/>
      <c r="BK5" s="205"/>
      <c r="BL5" s="205"/>
    </row>
    <row r="6" spans="1:94" s="12" customFormat="1" ht="14.65" hidden="1" customHeight="1" thickBot="1">
      <c r="A6" s="7"/>
      <c r="B6" s="7" t="s">
        <v>111</v>
      </c>
      <c r="C6" s="7" t="s">
        <v>30</v>
      </c>
      <c r="D6" s="7"/>
      <c r="E6" s="7"/>
      <c r="F6" s="8">
        <v>41290</v>
      </c>
      <c r="G6" s="9" t="s">
        <v>101</v>
      </c>
      <c r="H6" s="9"/>
      <c r="I6" s="9" t="s">
        <v>24</v>
      </c>
      <c r="J6" s="9" t="s">
        <v>44</v>
      </c>
      <c r="K6" s="110">
        <v>5</v>
      </c>
      <c r="L6" s="115"/>
      <c r="M6" s="109"/>
      <c r="N6" s="109"/>
      <c r="O6" s="109"/>
      <c r="P6" s="110"/>
      <c r="Q6" s="113"/>
      <c r="R6" s="113"/>
      <c r="S6" s="113"/>
      <c r="T6" s="110"/>
      <c r="U6" s="110"/>
      <c r="V6" s="112"/>
      <c r="W6" s="110"/>
      <c r="Y6" s="11"/>
      <c r="Z6" s="10"/>
      <c r="AA6" s="10"/>
      <c r="AB6" s="13"/>
      <c r="BC6" s="205"/>
      <c r="BD6" s="205"/>
      <c r="BE6" s="205"/>
      <c r="BF6" s="205"/>
      <c r="BG6" s="205"/>
      <c r="BH6" s="205"/>
      <c r="BI6" s="205"/>
      <c r="BJ6" s="205"/>
      <c r="BK6" s="205"/>
      <c r="BL6" s="205"/>
    </row>
    <row r="7" spans="1:94" s="12" customFormat="1" ht="14.65" hidden="1" customHeight="1" thickBot="1">
      <c r="A7" s="7"/>
      <c r="B7" s="7" t="s">
        <v>111</v>
      </c>
      <c r="C7" s="7" t="s">
        <v>30</v>
      </c>
      <c r="D7" s="7"/>
      <c r="E7" s="7"/>
      <c r="F7" s="8">
        <v>41290</v>
      </c>
      <c r="G7" s="9" t="s">
        <v>101</v>
      </c>
      <c r="H7" s="9"/>
      <c r="I7" s="9" t="s">
        <v>24</v>
      </c>
      <c r="J7" s="9" t="s">
        <v>44</v>
      </c>
      <c r="K7" s="110">
        <v>6</v>
      </c>
      <c r="L7" s="115"/>
      <c r="M7" s="109"/>
      <c r="N7" s="109"/>
      <c r="O7" s="109"/>
      <c r="P7" s="110"/>
      <c r="Q7" s="113"/>
      <c r="R7" s="113"/>
      <c r="S7" s="113"/>
      <c r="T7" s="110"/>
      <c r="U7" s="110"/>
      <c r="V7" s="112"/>
      <c r="W7" s="110"/>
      <c r="Y7" s="11"/>
      <c r="Z7" s="10"/>
      <c r="AA7" s="10"/>
      <c r="AB7" s="13"/>
      <c r="BC7" s="205"/>
      <c r="BD7" s="205"/>
      <c r="BE7" s="205"/>
      <c r="BF7" s="205"/>
      <c r="BG7" s="205"/>
      <c r="BH7" s="205"/>
      <c r="BI7" s="205"/>
      <c r="BJ7" s="205"/>
      <c r="BK7" s="205"/>
      <c r="BL7" s="205"/>
    </row>
    <row r="8" spans="1:94" s="12" customFormat="1" ht="14.65" hidden="1" customHeight="1" thickBot="1">
      <c r="A8" s="7"/>
      <c r="B8" s="7" t="s">
        <v>111</v>
      </c>
      <c r="C8" s="7" t="s">
        <v>30</v>
      </c>
      <c r="D8" s="7"/>
      <c r="E8" s="7"/>
      <c r="F8" s="8">
        <v>41290</v>
      </c>
      <c r="G8" s="9" t="s">
        <v>101</v>
      </c>
      <c r="H8" s="9"/>
      <c r="I8" s="9" t="s">
        <v>24</v>
      </c>
      <c r="J8" s="9" t="s">
        <v>44</v>
      </c>
      <c r="K8" s="110">
        <v>7</v>
      </c>
      <c r="L8" s="115"/>
      <c r="M8" s="109"/>
      <c r="N8" s="109"/>
      <c r="O8" s="109"/>
      <c r="P8" s="110"/>
      <c r="Q8" s="113"/>
      <c r="R8" s="113"/>
      <c r="S8" s="113"/>
      <c r="T8" s="110"/>
      <c r="U8" s="110"/>
      <c r="V8" s="112"/>
      <c r="W8" s="110"/>
      <c r="X8" s="110">
        <v>150</v>
      </c>
      <c r="Y8" s="11">
        <f>P8-X8</f>
        <v>-150</v>
      </c>
      <c r="Z8" s="10"/>
      <c r="AA8" s="10"/>
      <c r="AB8" s="13"/>
      <c r="BC8" s="205"/>
      <c r="BD8" s="205"/>
      <c r="BE8" s="205"/>
      <c r="BF8" s="205"/>
      <c r="BG8" s="205"/>
      <c r="BH8" s="205"/>
      <c r="BI8" s="205"/>
      <c r="BJ8" s="205"/>
      <c r="BK8" s="205"/>
      <c r="BL8" s="205"/>
    </row>
    <row r="9" spans="1:94" ht="15" hidden="1" customHeight="1" thickBot="1">
      <c r="BC9" s="205"/>
      <c r="BD9" s="205"/>
      <c r="BE9" s="205"/>
      <c r="BF9" s="205"/>
      <c r="BG9" s="205"/>
      <c r="BH9" s="205"/>
      <c r="BI9" s="205"/>
      <c r="BJ9" s="205"/>
      <c r="BK9" s="205"/>
      <c r="BL9" s="205"/>
    </row>
    <row r="10" spans="1:94" ht="15" hidden="1" customHeight="1" thickBot="1"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</row>
    <row r="11" spans="1:94" ht="17.25" thickBot="1">
      <c r="A11" s="209" t="s">
        <v>54</v>
      </c>
      <c r="B11" s="208" t="s">
        <v>112</v>
      </c>
      <c r="C11" s="208" t="s">
        <v>123</v>
      </c>
      <c r="D11" s="208" t="s">
        <v>124</v>
      </c>
      <c r="E11" s="127"/>
      <c r="F11" s="213" t="s">
        <v>113</v>
      </c>
      <c r="G11" s="208" t="s">
        <v>155</v>
      </c>
      <c r="H11" s="208" t="s">
        <v>134</v>
      </c>
      <c r="I11" s="208" t="s">
        <v>119</v>
      </c>
      <c r="J11" s="208" t="s">
        <v>125</v>
      </c>
      <c r="K11" s="200" t="s">
        <v>126</v>
      </c>
      <c r="L11" s="201"/>
      <c r="M11" s="207"/>
      <c r="N11" s="200" t="s">
        <v>127</v>
      </c>
      <c r="O11" s="201"/>
      <c r="P11" s="207"/>
      <c r="Q11" s="200" t="s">
        <v>128</v>
      </c>
      <c r="R11" s="201"/>
      <c r="S11" s="207"/>
      <c r="T11" s="200" t="s">
        <v>116</v>
      </c>
      <c r="U11" s="201"/>
      <c r="V11" s="201"/>
      <c r="W11" s="201"/>
      <c r="X11" s="201"/>
      <c r="Y11" s="201"/>
      <c r="Z11" s="201"/>
      <c r="AA11" s="201" t="s">
        <v>137</v>
      </c>
      <c r="AB11" s="201"/>
      <c r="AC11" s="201" t="s">
        <v>53</v>
      </c>
      <c r="AD11" s="201"/>
      <c r="AE11" s="201"/>
      <c r="AF11" s="201"/>
      <c r="AG11" s="201"/>
      <c r="AH11" s="201"/>
      <c r="AI11" s="201"/>
      <c r="AJ11" s="201"/>
      <c r="AK11" s="201"/>
      <c r="AL11" s="201"/>
      <c r="AM11" s="201" t="s">
        <v>13</v>
      </c>
      <c r="AN11" s="201"/>
      <c r="AO11" s="201"/>
      <c r="AP11" s="201"/>
      <c r="AQ11" s="201"/>
      <c r="AR11" s="201"/>
      <c r="AS11" s="207"/>
      <c r="AT11" s="200" t="s">
        <v>129</v>
      </c>
      <c r="AU11" s="201"/>
      <c r="AV11" s="207"/>
      <c r="AW11" s="200" t="s">
        <v>130</v>
      </c>
      <c r="AX11" s="201"/>
      <c r="AY11" s="207"/>
      <c r="AZ11" s="200" t="s">
        <v>131</v>
      </c>
      <c r="BA11" s="201"/>
      <c r="BB11" s="207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11" t="s">
        <v>138</v>
      </c>
      <c r="BN11" s="202" t="s">
        <v>139</v>
      </c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4"/>
    </row>
    <row r="12" spans="1:94" ht="17.25" thickBot="1">
      <c r="A12" s="210"/>
      <c r="B12" s="208"/>
      <c r="C12" s="208"/>
      <c r="D12" s="208"/>
      <c r="E12" s="128"/>
      <c r="F12" s="213"/>
      <c r="G12" s="212"/>
      <c r="H12" s="208"/>
      <c r="I12" s="208"/>
      <c r="J12" s="208"/>
      <c r="K12" s="171" t="s">
        <v>159</v>
      </c>
      <c r="L12" s="163" t="s">
        <v>154</v>
      </c>
      <c r="M12" s="182" t="s">
        <v>122</v>
      </c>
      <c r="N12" s="171" t="s">
        <v>159</v>
      </c>
      <c r="O12" s="163" t="s">
        <v>154</v>
      </c>
      <c r="P12" s="182" t="s">
        <v>122</v>
      </c>
      <c r="Q12" s="171" t="s">
        <v>159</v>
      </c>
      <c r="R12" s="163" t="s">
        <v>154</v>
      </c>
      <c r="S12" s="182" t="s">
        <v>122</v>
      </c>
      <c r="T12" s="176" t="s">
        <v>126</v>
      </c>
      <c r="U12" s="129" t="s">
        <v>127</v>
      </c>
      <c r="V12" s="129" t="s">
        <v>128</v>
      </c>
      <c r="W12" s="129" t="s">
        <v>129</v>
      </c>
      <c r="X12" s="129" t="s">
        <v>130</v>
      </c>
      <c r="Y12" s="129" t="s">
        <v>131</v>
      </c>
      <c r="Z12" s="129" t="s">
        <v>132</v>
      </c>
      <c r="AA12" s="129" t="s">
        <v>126</v>
      </c>
      <c r="AB12" s="129" t="s">
        <v>127</v>
      </c>
      <c r="AC12" s="129" t="s">
        <v>126</v>
      </c>
      <c r="AD12" s="129" t="s">
        <v>127</v>
      </c>
      <c r="AE12" s="129" t="s">
        <v>128</v>
      </c>
      <c r="AF12" s="129" t="s">
        <v>129</v>
      </c>
      <c r="AG12" s="129" t="s">
        <v>130</v>
      </c>
      <c r="AH12" s="129" t="s">
        <v>131</v>
      </c>
      <c r="AI12" s="129" t="s">
        <v>132</v>
      </c>
      <c r="AJ12" s="129" t="s">
        <v>156</v>
      </c>
      <c r="AK12" s="129" t="s">
        <v>157</v>
      </c>
      <c r="AL12" s="129" t="s">
        <v>158</v>
      </c>
      <c r="AM12" s="129" t="s">
        <v>46</v>
      </c>
      <c r="AN12" s="129" t="s">
        <v>47</v>
      </c>
      <c r="AO12" s="129" t="s">
        <v>48</v>
      </c>
      <c r="AP12" s="129" t="s">
        <v>49</v>
      </c>
      <c r="AQ12" s="129" t="s">
        <v>50</v>
      </c>
      <c r="AR12" s="129" t="s">
        <v>51</v>
      </c>
      <c r="AS12" s="178" t="s">
        <v>52</v>
      </c>
      <c r="AT12" s="171" t="s">
        <v>159</v>
      </c>
      <c r="AU12" s="163" t="s">
        <v>154</v>
      </c>
      <c r="AV12" s="182" t="s">
        <v>122</v>
      </c>
      <c r="AW12" s="171" t="s">
        <v>159</v>
      </c>
      <c r="AX12" s="163" t="s">
        <v>154</v>
      </c>
      <c r="AY12" s="182" t="s">
        <v>122</v>
      </c>
      <c r="AZ12" s="171" t="s">
        <v>159</v>
      </c>
      <c r="BA12" s="163" t="s">
        <v>154</v>
      </c>
      <c r="BB12" s="182" t="s">
        <v>122</v>
      </c>
      <c r="BC12" s="176" t="s">
        <v>126</v>
      </c>
      <c r="BD12" s="129" t="s">
        <v>127</v>
      </c>
      <c r="BE12" s="129" t="s">
        <v>128</v>
      </c>
      <c r="BF12" s="129" t="s">
        <v>129</v>
      </c>
      <c r="BG12" s="129" t="s">
        <v>130</v>
      </c>
      <c r="BH12" s="129" t="s">
        <v>131</v>
      </c>
      <c r="BI12" s="129" t="s">
        <v>132</v>
      </c>
      <c r="BJ12" s="129" t="s">
        <v>156</v>
      </c>
      <c r="BK12" s="129" t="s">
        <v>157</v>
      </c>
      <c r="BL12" s="129" t="s">
        <v>158</v>
      </c>
      <c r="BM12" s="211"/>
      <c r="BN12" s="1" t="s">
        <v>140</v>
      </c>
      <c r="BO12" s="1" t="s">
        <v>141</v>
      </c>
      <c r="BP12" s="1" t="s">
        <v>142</v>
      </c>
      <c r="BQ12" s="1" t="s">
        <v>143</v>
      </c>
      <c r="BR12" s="1" t="s">
        <v>144</v>
      </c>
      <c r="BS12" s="1" t="s">
        <v>145</v>
      </c>
      <c r="BT12" s="1" t="s">
        <v>146</v>
      </c>
      <c r="BU12" s="3" t="s">
        <v>71</v>
      </c>
      <c r="BV12" s="3" t="s">
        <v>72</v>
      </c>
      <c r="BW12" s="3" t="s">
        <v>73</v>
      </c>
      <c r="BX12" s="3" t="s">
        <v>74</v>
      </c>
      <c r="BY12" s="3" t="s">
        <v>75</v>
      </c>
      <c r="BZ12" s="3" t="s">
        <v>76</v>
      </c>
      <c r="CA12" s="42" t="s">
        <v>77</v>
      </c>
      <c r="CB12" s="29" t="s">
        <v>4</v>
      </c>
      <c r="CC12" s="30" t="s">
        <v>79</v>
      </c>
      <c r="CD12" s="107" t="s">
        <v>102</v>
      </c>
      <c r="CE12" s="107" t="s">
        <v>103</v>
      </c>
      <c r="CF12" s="107" t="s">
        <v>104</v>
      </c>
      <c r="CG12" s="107" t="s">
        <v>105</v>
      </c>
      <c r="CH12" s="107" t="s">
        <v>106</v>
      </c>
      <c r="CI12" s="107" t="s">
        <v>107</v>
      </c>
      <c r="CJ12" s="107" t="s">
        <v>108</v>
      </c>
      <c r="CK12" s="107" t="s">
        <v>109</v>
      </c>
      <c r="CL12" s="107" t="s">
        <v>110</v>
      </c>
    </row>
    <row r="13" spans="1:94">
      <c r="A13" s="148" t="str">
        <f t="shared" ref="A13:A76" si="0">CONCATENATE(B13 &amp; " " &amp; CB13)</f>
        <v>Příklad 19870401</v>
      </c>
      <c r="B13" s="146" t="s">
        <v>161</v>
      </c>
      <c r="C13" s="137" t="s">
        <v>133</v>
      </c>
      <c r="D13" s="137" t="s">
        <v>161</v>
      </c>
      <c r="E13" s="137"/>
      <c r="F13" s="138">
        <v>31868</v>
      </c>
      <c r="G13" s="139" t="s">
        <v>153</v>
      </c>
      <c r="H13" s="139" t="s">
        <v>152</v>
      </c>
      <c r="I13" s="139" t="s">
        <v>121</v>
      </c>
      <c r="J13" s="167" t="s">
        <v>135</v>
      </c>
      <c r="K13" s="172">
        <v>25.67</v>
      </c>
      <c r="L13" s="183">
        <v>20</v>
      </c>
      <c r="M13" s="184">
        <f>(50/K13)*(50/L13)</f>
        <v>4.8694974678613159</v>
      </c>
      <c r="N13" s="172">
        <v>24.32</v>
      </c>
      <c r="O13" s="183">
        <v>21</v>
      </c>
      <c r="P13" s="184">
        <f>(50/N13)*(50/O13)</f>
        <v>4.8950501253132828</v>
      </c>
      <c r="Q13" s="172">
        <v>23.98</v>
      </c>
      <c r="R13" s="183">
        <v>22</v>
      </c>
      <c r="S13" s="184">
        <f>(50/Q13)*(50/R13)</f>
        <v>4.7387974827507779</v>
      </c>
      <c r="T13" s="177">
        <v>75</v>
      </c>
      <c r="U13" s="140">
        <v>73.400000000000006</v>
      </c>
      <c r="V13" s="140">
        <v>69.8</v>
      </c>
      <c r="W13" s="140">
        <v>67.2</v>
      </c>
      <c r="X13" s="140">
        <v>65</v>
      </c>
      <c r="Y13" s="140">
        <v>63.6</v>
      </c>
      <c r="Z13" s="140">
        <v>62.9</v>
      </c>
      <c r="AA13" s="141"/>
      <c r="AB13" s="14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79"/>
      <c r="AT13" s="192">
        <v>23.12</v>
      </c>
      <c r="AU13" s="183">
        <v>22</v>
      </c>
      <c r="AV13" s="184">
        <f>(50/AT13)*(50/AU13)</f>
        <v>4.9150676313306079</v>
      </c>
      <c r="AW13" s="192">
        <v>22.23</v>
      </c>
      <c r="AX13" s="183">
        <v>23</v>
      </c>
      <c r="AY13" s="184">
        <f>(50/AW13)*(50/AX13)</f>
        <v>4.889592990279489</v>
      </c>
      <c r="AZ13" s="192">
        <v>21.16</v>
      </c>
      <c r="BA13" s="183">
        <v>24</v>
      </c>
      <c r="BB13" s="184">
        <f>(50/AZ13)*(50/BA13)</f>
        <v>4.9228103339634535</v>
      </c>
      <c r="BC13" s="180"/>
      <c r="BD13" s="141"/>
      <c r="BE13" s="141">
        <v>3</v>
      </c>
      <c r="BF13" s="141"/>
      <c r="BG13" s="141"/>
      <c r="BH13" s="141">
        <v>6</v>
      </c>
      <c r="BI13" s="141"/>
      <c r="BJ13" s="159"/>
      <c r="BK13" s="159">
        <v>7</v>
      </c>
      <c r="BL13" s="159">
        <v>7</v>
      </c>
      <c r="BM13" s="142">
        <v>150</v>
      </c>
      <c r="BN13" s="43">
        <f t="shared" ref="BN13:BN76" si="1">(K13*86400)/2</f>
        <v>1108944</v>
      </c>
      <c r="BO13" s="43">
        <f t="shared" ref="BO13:BO76" si="2">(L13*86400)/2</f>
        <v>864000</v>
      </c>
      <c r="BP13" s="43">
        <f t="shared" ref="BP13:BP76" si="3">(M13*86400)/2</f>
        <v>210362.29061160886</v>
      </c>
      <c r="BQ13" s="43">
        <f t="shared" ref="BQ13:BQ76" si="4">(N13*86400)/2</f>
        <v>1050624</v>
      </c>
      <c r="BR13" s="43">
        <f t="shared" ref="BR13:BR76" si="5">(O13*86400)/2</f>
        <v>907200</v>
      </c>
      <c r="BS13" s="43">
        <f t="shared" ref="BS13:BS76" si="6">(P13*86400)/2</f>
        <v>211466.1654135338</v>
      </c>
      <c r="BT13" s="43" t="e">
        <f>(#REF!*86400)/2</f>
        <v>#REF!</v>
      </c>
      <c r="BU13" s="43" t="e">
        <f t="shared" ref="BU13:BU76" si="7">-0.065*(INTERCEPT(BN13:BT13,AC13:AI13))/SLOPE(BN13:BT13,AC13:AI13)</f>
        <v>#REF!</v>
      </c>
      <c r="BV13" s="43" t="e">
        <f t="shared" ref="BV13:BV76" si="8">GROWTH(BQ13:BT13,AF13:AI13,BU13)</f>
        <v>#VALUE!</v>
      </c>
      <c r="BW13" s="44" t="e">
        <f t="shared" ref="BW13:BW76" si="9">GROWTH(AA13:AB13,BN13:BT13,BV13)</f>
        <v>#REF!</v>
      </c>
      <c r="BX13" s="43" t="e">
        <f t="shared" ref="BX13:BX76" si="10">GROWTH(BN13:BT13,AC13:AI13,2)</f>
        <v>#VALUE!</v>
      </c>
      <c r="BY13" s="43" t="e">
        <f t="shared" ref="BY13:BY76" si="11">GROWTH(BN13:BT13,AC13:AI13,4)</f>
        <v>#VALUE!</v>
      </c>
      <c r="BZ13" s="44" t="e">
        <f t="shared" ref="BZ13:BZ76" si="12">GROWTH(AA13:AB13,AC13:AI13,2)</f>
        <v>#REF!</v>
      </c>
      <c r="CA13" s="44" t="e">
        <f t="shared" ref="CA13:CA76" si="13">GROWTH(AA13:AB13,AC13:AI13,4)</f>
        <v>#REF!</v>
      </c>
      <c r="CB13" t="str">
        <f t="shared" ref="CB13:CB76" si="14">TEXT(F13,"rrrrmmdd")</f>
        <v>19870401</v>
      </c>
      <c r="CC13" s="55">
        <f t="shared" ref="CC13:CC76" si="15">F13</f>
        <v>31868</v>
      </c>
      <c r="CD13" s="114" t="e">
        <f t="shared" ref="CD13:CD76" si="16">FORECAST(120,BN13:BT13,AA13:AB13)</f>
        <v>#N/A</v>
      </c>
      <c r="CE13" s="114" t="e">
        <f t="shared" ref="CE13:CE76" si="17">FORECAST(130,BN13:BT13,AA13:AB13)</f>
        <v>#N/A</v>
      </c>
      <c r="CF13" s="114" t="e">
        <f t="shared" ref="CF13:CF76" si="18">FORECAST(140,BN13:BT13,AA13:AB13)</f>
        <v>#N/A</v>
      </c>
      <c r="CG13" s="114" t="e">
        <f t="shared" ref="CG13:CG76" si="19">FORECAST(150,BN13:BT13,AA13:AB13)</f>
        <v>#N/A</v>
      </c>
      <c r="CH13" s="114" t="e">
        <f t="shared" ref="CH13:CH76" si="20">FORECAST(160,BN13:BT13,AA13:AB13)</f>
        <v>#N/A</v>
      </c>
      <c r="CI13" s="114" t="e">
        <f t="shared" ref="CI13:CI76" si="21">FORECAST(170,BN13:BT13,AA13:AB13)</f>
        <v>#N/A</v>
      </c>
      <c r="CJ13" s="114" t="e">
        <f t="shared" ref="CJ13:CJ76" si="22">FORECAST(180,BN13:BT13,AA13:AB13)</f>
        <v>#N/A</v>
      </c>
      <c r="CK13" s="114" t="e">
        <f t="shared" ref="CK13:CK76" si="23">FORECAST(190,BN13:BT13,AA13:AB13)</f>
        <v>#N/A</v>
      </c>
      <c r="CL13" s="114" t="e">
        <f t="shared" ref="CL13:CL76" si="24">FORECAST(200,BN13:BT13,AA13:AB13)</f>
        <v>#N/A</v>
      </c>
      <c r="CN13" t="s">
        <v>133</v>
      </c>
      <c r="CO13" t="s">
        <v>135</v>
      </c>
      <c r="CP13" t="s">
        <v>121</v>
      </c>
    </row>
    <row r="14" spans="1:94">
      <c r="A14" s="149" t="str">
        <f t="shared" si="0"/>
        <v xml:space="preserve"> 19000100</v>
      </c>
      <c r="B14" s="147"/>
      <c r="C14" s="130"/>
      <c r="D14" s="130"/>
      <c r="E14" s="130"/>
      <c r="F14" s="132"/>
      <c r="G14" s="131"/>
      <c r="H14" s="131"/>
      <c r="I14" s="131"/>
      <c r="J14" s="168"/>
      <c r="K14" s="173"/>
      <c r="L14" s="195"/>
      <c r="M14" s="184" t="e">
        <f t="shared" ref="M14:M77" si="25">(50/K14)*(50/L14)</f>
        <v>#DIV/0!</v>
      </c>
      <c r="N14" s="173"/>
      <c r="O14" s="195"/>
      <c r="P14" s="184" t="e">
        <f t="shared" ref="P14:P77" si="26">(50/N14)*(50/O14)</f>
        <v>#DIV/0!</v>
      </c>
      <c r="Q14" s="173"/>
      <c r="R14" s="195"/>
      <c r="S14" s="184" t="e">
        <f t="shared" ref="S14:S77" si="27">(50/Q14)*(50/R14)</f>
        <v>#DIV/0!</v>
      </c>
      <c r="T14" s="170">
        <v>71.98</v>
      </c>
      <c r="U14" s="133"/>
      <c r="V14" s="133"/>
      <c r="W14" s="133"/>
      <c r="X14" s="133"/>
      <c r="Y14" s="133"/>
      <c r="Z14" s="133"/>
      <c r="AA14" s="134"/>
      <c r="AB14" s="134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61"/>
      <c r="AT14" s="173"/>
      <c r="AU14" s="134"/>
      <c r="AV14" s="184" t="e">
        <f t="shared" ref="AV14:AV77" si="28">(50/AT14)*(50/AU14)</f>
        <v>#DIV/0!</v>
      </c>
      <c r="AW14" s="173"/>
      <c r="AX14" s="134"/>
      <c r="AY14" s="184" t="e">
        <f t="shared" ref="AY14:AY77" si="29">(50/AW14)*(50/AX14)</f>
        <v>#DIV/0!</v>
      </c>
      <c r="AZ14" s="173"/>
      <c r="BA14" s="134"/>
      <c r="BB14" s="184" t="e">
        <f t="shared" ref="BB14:BB77" si="30">(50/AZ14)*(50/BA14)</f>
        <v>#DIV/0!</v>
      </c>
      <c r="BC14" s="181"/>
      <c r="BD14" s="134"/>
      <c r="BE14" s="134"/>
      <c r="BF14" s="134"/>
      <c r="BG14" s="134"/>
      <c r="BH14" s="134"/>
      <c r="BI14" s="134"/>
      <c r="BJ14" s="160"/>
      <c r="BK14" s="160"/>
      <c r="BL14" s="160"/>
      <c r="BM14" s="152"/>
      <c r="BN14" s="43">
        <f t="shared" si="1"/>
        <v>0</v>
      </c>
      <c r="BO14" s="43">
        <f t="shared" si="2"/>
        <v>0</v>
      </c>
      <c r="BP14" s="43" t="e">
        <f t="shared" si="3"/>
        <v>#DIV/0!</v>
      </c>
      <c r="BQ14" s="43">
        <f t="shared" si="4"/>
        <v>0</v>
      </c>
      <c r="BR14" s="43">
        <f t="shared" si="5"/>
        <v>0</v>
      </c>
      <c r="BS14" s="43" t="e">
        <f t="shared" si="6"/>
        <v>#DIV/0!</v>
      </c>
      <c r="BT14" s="43" t="e">
        <f>(#REF!*86400)/2</f>
        <v>#REF!</v>
      </c>
      <c r="BU14" s="43" t="e">
        <f t="shared" si="7"/>
        <v>#DIV/0!</v>
      </c>
      <c r="BV14" s="43" t="e">
        <f t="shared" si="8"/>
        <v>#VALUE!</v>
      </c>
      <c r="BW14" s="44" t="e">
        <f t="shared" si="9"/>
        <v>#REF!</v>
      </c>
      <c r="BX14" s="43" t="e">
        <f t="shared" si="10"/>
        <v>#VALUE!</v>
      </c>
      <c r="BY14" s="43" t="e">
        <f t="shared" si="11"/>
        <v>#VALUE!</v>
      </c>
      <c r="BZ14" s="44" t="e">
        <f t="shared" si="12"/>
        <v>#REF!</v>
      </c>
      <c r="CA14" s="44" t="e">
        <f t="shared" si="13"/>
        <v>#REF!</v>
      </c>
      <c r="CB14" t="str">
        <f t="shared" si="14"/>
        <v>19000100</v>
      </c>
      <c r="CC14" s="55">
        <f t="shared" si="15"/>
        <v>0</v>
      </c>
      <c r="CD14" s="114" t="e">
        <f t="shared" si="16"/>
        <v>#N/A</v>
      </c>
      <c r="CE14" s="114" t="e">
        <f t="shared" si="17"/>
        <v>#N/A</v>
      </c>
      <c r="CF14" s="114" t="e">
        <f t="shared" si="18"/>
        <v>#N/A</v>
      </c>
      <c r="CG14" s="114" t="e">
        <f t="shared" si="19"/>
        <v>#N/A</v>
      </c>
      <c r="CH14" s="114" t="e">
        <f t="shared" si="20"/>
        <v>#N/A</v>
      </c>
      <c r="CI14" s="114" t="e">
        <f t="shared" si="21"/>
        <v>#N/A</v>
      </c>
      <c r="CJ14" s="114" t="e">
        <f t="shared" si="22"/>
        <v>#N/A</v>
      </c>
      <c r="CK14" s="114" t="e">
        <f t="shared" si="23"/>
        <v>#N/A</v>
      </c>
      <c r="CL14" s="114" t="e">
        <f t="shared" si="24"/>
        <v>#N/A</v>
      </c>
      <c r="CN14" t="s">
        <v>147</v>
      </c>
      <c r="CO14" t="s">
        <v>148</v>
      </c>
      <c r="CP14" t="s">
        <v>149</v>
      </c>
    </row>
    <row r="15" spans="1:94">
      <c r="A15" s="149" t="str">
        <f t="shared" si="0"/>
        <v xml:space="preserve"> 19000100</v>
      </c>
      <c r="B15" s="153"/>
      <c r="C15" s="130"/>
      <c r="D15" s="136"/>
      <c r="E15" s="136"/>
      <c r="F15" s="135"/>
      <c r="G15" s="136"/>
      <c r="H15" s="136"/>
      <c r="I15" s="131"/>
      <c r="J15" s="168"/>
      <c r="K15" s="173"/>
      <c r="L15" s="195"/>
      <c r="M15" s="184" t="e">
        <f t="shared" si="25"/>
        <v>#DIV/0!</v>
      </c>
      <c r="N15" s="173"/>
      <c r="O15" s="195"/>
      <c r="P15" s="184" t="e">
        <f t="shared" si="26"/>
        <v>#DIV/0!</v>
      </c>
      <c r="Q15" s="173"/>
      <c r="R15" s="195"/>
      <c r="S15" s="184" t="e">
        <f t="shared" si="27"/>
        <v>#DIV/0!</v>
      </c>
      <c r="T15" s="170"/>
      <c r="U15" s="133"/>
      <c r="V15" s="133"/>
      <c r="W15" s="133"/>
      <c r="X15" s="133"/>
      <c r="Y15" s="133"/>
      <c r="Z15" s="133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61"/>
      <c r="AT15" s="193"/>
      <c r="AU15" s="136"/>
      <c r="AV15" s="184" t="e">
        <f t="shared" si="28"/>
        <v>#DIV/0!</v>
      </c>
      <c r="AW15" s="193"/>
      <c r="AX15" s="136"/>
      <c r="AY15" s="184" t="e">
        <f t="shared" si="29"/>
        <v>#DIV/0!</v>
      </c>
      <c r="AZ15" s="193"/>
      <c r="BA15" s="136"/>
      <c r="BB15" s="184" t="e">
        <f t="shared" si="30"/>
        <v>#DIV/0!</v>
      </c>
      <c r="BC15" s="153"/>
      <c r="BD15" s="136"/>
      <c r="BE15" s="136"/>
      <c r="BF15" s="136"/>
      <c r="BG15" s="136"/>
      <c r="BH15" s="136"/>
      <c r="BI15" s="136"/>
      <c r="BJ15" s="161"/>
      <c r="BK15" s="161"/>
      <c r="BL15" s="161"/>
      <c r="BM15" s="152"/>
      <c r="BN15" s="43">
        <f t="shared" si="1"/>
        <v>0</v>
      </c>
      <c r="BO15" s="43">
        <f t="shared" si="2"/>
        <v>0</v>
      </c>
      <c r="BP15" s="43" t="e">
        <f t="shared" si="3"/>
        <v>#DIV/0!</v>
      </c>
      <c r="BQ15" s="43">
        <f t="shared" si="4"/>
        <v>0</v>
      </c>
      <c r="BR15" s="43">
        <f t="shared" si="5"/>
        <v>0</v>
      </c>
      <c r="BS15" s="43" t="e">
        <f t="shared" si="6"/>
        <v>#DIV/0!</v>
      </c>
      <c r="BT15" s="43" t="e">
        <f>(#REF!*86400)/2</f>
        <v>#REF!</v>
      </c>
      <c r="BU15" s="43" t="e">
        <f t="shared" si="7"/>
        <v>#DIV/0!</v>
      </c>
      <c r="BV15" s="43" t="e">
        <f t="shared" si="8"/>
        <v>#VALUE!</v>
      </c>
      <c r="BW15" s="44" t="e">
        <f t="shared" si="9"/>
        <v>#REF!</v>
      </c>
      <c r="BX15" s="43" t="e">
        <f t="shared" si="10"/>
        <v>#VALUE!</v>
      </c>
      <c r="BY15" s="43" t="e">
        <f t="shared" si="11"/>
        <v>#VALUE!</v>
      </c>
      <c r="BZ15" s="44" t="e">
        <f t="shared" si="12"/>
        <v>#REF!</v>
      </c>
      <c r="CA15" s="44" t="e">
        <f t="shared" si="13"/>
        <v>#REF!</v>
      </c>
      <c r="CB15" t="str">
        <f t="shared" si="14"/>
        <v>19000100</v>
      </c>
      <c r="CC15" s="55">
        <f t="shared" si="15"/>
        <v>0</v>
      </c>
      <c r="CD15" s="114" t="e">
        <f t="shared" si="16"/>
        <v>#N/A</v>
      </c>
      <c r="CE15" s="114" t="e">
        <f t="shared" si="17"/>
        <v>#N/A</v>
      </c>
      <c r="CF15" s="114" t="e">
        <f t="shared" si="18"/>
        <v>#N/A</v>
      </c>
      <c r="CG15" s="114" t="e">
        <f t="shared" si="19"/>
        <v>#N/A</v>
      </c>
      <c r="CH15" s="114" t="e">
        <f t="shared" si="20"/>
        <v>#N/A</v>
      </c>
      <c r="CI15" s="114" t="e">
        <f t="shared" si="21"/>
        <v>#N/A</v>
      </c>
      <c r="CJ15" s="114" t="e">
        <f t="shared" si="22"/>
        <v>#N/A</v>
      </c>
      <c r="CK15" s="114" t="e">
        <f t="shared" si="23"/>
        <v>#N/A</v>
      </c>
      <c r="CL15" s="114" t="e">
        <f t="shared" si="24"/>
        <v>#N/A</v>
      </c>
      <c r="CP15" t="s">
        <v>150</v>
      </c>
    </row>
    <row r="16" spans="1:94">
      <c r="A16" s="149" t="str">
        <f t="shared" si="0"/>
        <v xml:space="preserve"> 19000100</v>
      </c>
      <c r="B16" s="153"/>
      <c r="C16" s="130"/>
      <c r="D16" s="136"/>
      <c r="E16" s="136"/>
      <c r="F16" s="135"/>
      <c r="G16" s="136"/>
      <c r="H16" s="136"/>
      <c r="I16" s="131"/>
      <c r="J16" s="168"/>
      <c r="K16" s="173"/>
      <c r="L16" s="195"/>
      <c r="M16" s="184" t="e">
        <f t="shared" si="25"/>
        <v>#DIV/0!</v>
      </c>
      <c r="N16" s="173"/>
      <c r="O16" s="195"/>
      <c r="P16" s="184" t="e">
        <f t="shared" si="26"/>
        <v>#DIV/0!</v>
      </c>
      <c r="Q16" s="173"/>
      <c r="R16" s="195"/>
      <c r="S16" s="184" t="e">
        <f t="shared" si="27"/>
        <v>#DIV/0!</v>
      </c>
      <c r="T16" s="170"/>
      <c r="U16" s="133"/>
      <c r="V16" s="133"/>
      <c r="W16" s="133"/>
      <c r="X16" s="133"/>
      <c r="Y16" s="133"/>
      <c r="Z16" s="133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61"/>
      <c r="AT16" s="193"/>
      <c r="AU16" s="136"/>
      <c r="AV16" s="184" t="e">
        <f t="shared" si="28"/>
        <v>#DIV/0!</v>
      </c>
      <c r="AW16" s="193"/>
      <c r="AX16" s="136"/>
      <c r="AY16" s="184" t="e">
        <f t="shared" si="29"/>
        <v>#DIV/0!</v>
      </c>
      <c r="AZ16" s="193"/>
      <c r="BA16" s="136"/>
      <c r="BB16" s="184" t="e">
        <f t="shared" si="30"/>
        <v>#DIV/0!</v>
      </c>
      <c r="BC16" s="153"/>
      <c r="BD16" s="136"/>
      <c r="BE16" s="136"/>
      <c r="BF16" s="136"/>
      <c r="BG16" s="136"/>
      <c r="BH16" s="136"/>
      <c r="BI16" s="136"/>
      <c r="BJ16" s="161"/>
      <c r="BK16" s="161"/>
      <c r="BL16" s="161"/>
      <c r="BM16" s="152"/>
      <c r="BN16" s="43">
        <f t="shared" si="1"/>
        <v>0</v>
      </c>
      <c r="BO16" s="43">
        <f t="shared" si="2"/>
        <v>0</v>
      </c>
      <c r="BP16" s="43" t="e">
        <f t="shared" si="3"/>
        <v>#DIV/0!</v>
      </c>
      <c r="BQ16" s="43">
        <f t="shared" si="4"/>
        <v>0</v>
      </c>
      <c r="BR16" s="43">
        <f t="shared" si="5"/>
        <v>0</v>
      </c>
      <c r="BS16" s="43" t="e">
        <f t="shared" si="6"/>
        <v>#DIV/0!</v>
      </c>
      <c r="BT16" s="43" t="e">
        <f>(#REF!*86400)/2</f>
        <v>#REF!</v>
      </c>
      <c r="BU16" s="43" t="e">
        <f t="shared" si="7"/>
        <v>#DIV/0!</v>
      </c>
      <c r="BV16" s="43" t="e">
        <f t="shared" si="8"/>
        <v>#VALUE!</v>
      </c>
      <c r="BW16" s="44" t="e">
        <f t="shared" si="9"/>
        <v>#REF!</v>
      </c>
      <c r="BX16" s="43" t="e">
        <f t="shared" si="10"/>
        <v>#VALUE!</v>
      </c>
      <c r="BY16" s="43" t="e">
        <f t="shared" si="11"/>
        <v>#VALUE!</v>
      </c>
      <c r="BZ16" s="44" t="e">
        <f t="shared" si="12"/>
        <v>#REF!</v>
      </c>
      <c r="CA16" s="44" t="e">
        <f t="shared" si="13"/>
        <v>#REF!</v>
      </c>
      <c r="CB16" t="str">
        <f t="shared" si="14"/>
        <v>19000100</v>
      </c>
      <c r="CC16" s="55">
        <f t="shared" si="15"/>
        <v>0</v>
      </c>
      <c r="CD16" s="114" t="e">
        <f t="shared" si="16"/>
        <v>#N/A</v>
      </c>
      <c r="CE16" s="114" t="e">
        <f t="shared" si="17"/>
        <v>#N/A</v>
      </c>
      <c r="CF16" s="114" t="e">
        <f t="shared" si="18"/>
        <v>#N/A</v>
      </c>
      <c r="CG16" s="114" t="e">
        <f t="shared" si="19"/>
        <v>#N/A</v>
      </c>
      <c r="CH16" s="114" t="e">
        <f t="shared" si="20"/>
        <v>#N/A</v>
      </c>
      <c r="CI16" s="114" t="e">
        <f t="shared" si="21"/>
        <v>#N/A</v>
      </c>
      <c r="CJ16" s="114" t="e">
        <f t="shared" si="22"/>
        <v>#N/A</v>
      </c>
      <c r="CK16" s="114" t="e">
        <f t="shared" si="23"/>
        <v>#N/A</v>
      </c>
      <c r="CL16" s="114" t="e">
        <f t="shared" si="24"/>
        <v>#N/A</v>
      </c>
      <c r="CP16" t="s">
        <v>151</v>
      </c>
    </row>
    <row r="17" spans="1:90">
      <c r="A17" s="149" t="str">
        <f t="shared" si="0"/>
        <v xml:space="preserve"> 19000100</v>
      </c>
      <c r="B17" s="153"/>
      <c r="C17" s="130"/>
      <c r="D17" s="136"/>
      <c r="E17" s="136"/>
      <c r="F17" s="136"/>
      <c r="G17" s="136"/>
      <c r="H17" s="136"/>
      <c r="I17" s="131"/>
      <c r="J17" s="168"/>
      <c r="K17" s="174"/>
      <c r="L17" s="195"/>
      <c r="M17" s="184" t="e">
        <f t="shared" si="25"/>
        <v>#DIV/0!</v>
      </c>
      <c r="N17" s="174"/>
      <c r="O17" s="195"/>
      <c r="P17" s="184" t="e">
        <f t="shared" si="26"/>
        <v>#DIV/0!</v>
      </c>
      <c r="Q17" s="174"/>
      <c r="R17" s="195"/>
      <c r="S17" s="184" t="e">
        <f t="shared" si="27"/>
        <v>#DIV/0!</v>
      </c>
      <c r="T17" s="170"/>
      <c r="U17" s="133"/>
      <c r="V17" s="133"/>
      <c r="W17" s="133"/>
      <c r="X17" s="133"/>
      <c r="Y17" s="133"/>
      <c r="Z17" s="133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61"/>
      <c r="AT17" s="193"/>
      <c r="AU17" s="136"/>
      <c r="AV17" s="184" t="e">
        <f t="shared" si="28"/>
        <v>#DIV/0!</v>
      </c>
      <c r="AW17" s="193"/>
      <c r="AX17" s="136"/>
      <c r="AY17" s="184" t="e">
        <f t="shared" si="29"/>
        <v>#DIV/0!</v>
      </c>
      <c r="AZ17" s="193"/>
      <c r="BA17" s="136"/>
      <c r="BB17" s="184" t="e">
        <f t="shared" si="30"/>
        <v>#DIV/0!</v>
      </c>
      <c r="BC17" s="153"/>
      <c r="BD17" s="136"/>
      <c r="BE17" s="136"/>
      <c r="BF17" s="136"/>
      <c r="BG17" s="136"/>
      <c r="BH17" s="136"/>
      <c r="BI17" s="136"/>
      <c r="BJ17" s="161"/>
      <c r="BK17" s="161"/>
      <c r="BL17" s="161"/>
      <c r="BM17" s="152"/>
      <c r="BN17" s="43">
        <f t="shared" si="1"/>
        <v>0</v>
      </c>
      <c r="BO17" s="43">
        <f t="shared" si="2"/>
        <v>0</v>
      </c>
      <c r="BP17" s="43" t="e">
        <f t="shared" si="3"/>
        <v>#DIV/0!</v>
      </c>
      <c r="BQ17" s="43">
        <f t="shared" si="4"/>
        <v>0</v>
      </c>
      <c r="BR17" s="43">
        <f t="shared" si="5"/>
        <v>0</v>
      </c>
      <c r="BS17" s="43" t="e">
        <f t="shared" si="6"/>
        <v>#DIV/0!</v>
      </c>
      <c r="BT17" s="43" t="e">
        <f>(#REF!*86400)/2</f>
        <v>#REF!</v>
      </c>
      <c r="BU17" s="43" t="e">
        <f t="shared" si="7"/>
        <v>#DIV/0!</v>
      </c>
      <c r="BV17" s="43" t="e">
        <f t="shared" si="8"/>
        <v>#VALUE!</v>
      </c>
      <c r="BW17" s="44" t="e">
        <f t="shared" si="9"/>
        <v>#REF!</v>
      </c>
      <c r="BX17" s="43" t="e">
        <f t="shared" si="10"/>
        <v>#VALUE!</v>
      </c>
      <c r="BY17" s="43" t="e">
        <f t="shared" si="11"/>
        <v>#VALUE!</v>
      </c>
      <c r="BZ17" s="44" t="e">
        <f t="shared" si="12"/>
        <v>#REF!</v>
      </c>
      <c r="CA17" s="44" t="e">
        <f t="shared" si="13"/>
        <v>#REF!</v>
      </c>
      <c r="CB17" t="str">
        <f t="shared" si="14"/>
        <v>19000100</v>
      </c>
      <c r="CC17" s="55">
        <f t="shared" si="15"/>
        <v>0</v>
      </c>
      <c r="CD17" s="114" t="e">
        <f t="shared" si="16"/>
        <v>#N/A</v>
      </c>
      <c r="CE17" s="114" t="e">
        <f t="shared" si="17"/>
        <v>#N/A</v>
      </c>
      <c r="CF17" s="114" t="e">
        <f t="shared" si="18"/>
        <v>#N/A</v>
      </c>
      <c r="CG17" s="114" t="e">
        <f t="shared" si="19"/>
        <v>#N/A</v>
      </c>
      <c r="CH17" s="114" t="e">
        <f t="shared" si="20"/>
        <v>#N/A</v>
      </c>
      <c r="CI17" s="114" t="e">
        <f t="shared" si="21"/>
        <v>#N/A</v>
      </c>
      <c r="CJ17" s="114" t="e">
        <f t="shared" si="22"/>
        <v>#N/A</v>
      </c>
      <c r="CK17" s="114" t="e">
        <f t="shared" si="23"/>
        <v>#N/A</v>
      </c>
      <c r="CL17" s="114" t="e">
        <f t="shared" si="24"/>
        <v>#N/A</v>
      </c>
    </row>
    <row r="18" spans="1:90">
      <c r="A18" s="149" t="str">
        <f t="shared" si="0"/>
        <v xml:space="preserve"> 19000100</v>
      </c>
      <c r="B18" s="153"/>
      <c r="C18" s="130"/>
      <c r="D18" s="136"/>
      <c r="E18" s="136"/>
      <c r="F18" s="135"/>
      <c r="G18" s="136"/>
      <c r="H18" s="136"/>
      <c r="I18" s="131"/>
      <c r="J18" s="168"/>
      <c r="K18" s="174"/>
      <c r="L18" s="195"/>
      <c r="M18" s="184" t="e">
        <f t="shared" si="25"/>
        <v>#DIV/0!</v>
      </c>
      <c r="N18" s="174"/>
      <c r="O18" s="195"/>
      <c r="P18" s="184" t="e">
        <f t="shared" si="26"/>
        <v>#DIV/0!</v>
      </c>
      <c r="Q18" s="174"/>
      <c r="R18" s="195"/>
      <c r="S18" s="184" t="e">
        <f t="shared" si="27"/>
        <v>#DIV/0!</v>
      </c>
      <c r="T18" s="170"/>
      <c r="U18" s="133"/>
      <c r="V18" s="133"/>
      <c r="W18" s="133"/>
      <c r="X18" s="133"/>
      <c r="Y18" s="133"/>
      <c r="Z18" s="133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61"/>
      <c r="AT18" s="193"/>
      <c r="AU18" s="136"/>
      <c r="AV18" s="184" t="e">
        <f t="shared" si="28"/>
        <v>#DIV/0!</v>
      </c>
      <c r="AW18" s="193"/>
      <c r="AX18" s="136"/>
      <c r="AY18" s="184" t="e">
        <f t="shared" si="29"/>
        <v>#DIV/0!</v>
      </c>
      <c r="AZ18" s="193"/>
      <c r="BA18" s="136"/>
      <c r="BB18" s="184" t="e">
        <f t="shared" si="30"/>
        <v>#DIV/0!</v>
      </c>
      <c r="BC18" s="153"/>
      <c r="BD18" s="136"/>
      <c r="BE18" s="136"/>
      <c r="BF18" s="136"/>
      <c r="BG18" s="136"/>
      <c r="BH18" s="136"/>
      <c r="BI18" s="136"/>
      <c r="BJ18" s="161"/>
      <c r="BK18" s="161"/>
      <c r="BL18" s="161"/>
      <c r="BM18" s="152"/>
      <c r="BN18" s="43">
        <f t="shared" si="1"/>
        <v>0</v>
      </c>
      <c r="BO18" s="43">
        <f t="shared" si="2"/>
        <v>0</v>
      </c>
      <c r="BP18" s="43" t="e">
        <f t="shared" si="3"/>
        <v>#DIV/0!</v>
      </c>
      <c r="BQ18" s="43">
        <f t="shared" si="4"/>
        <v>0</v>
      </c>
      <c r="BR18" s="43">
        <f t="shared" si="5"/>
        <v>0</v>
      </c>
      <c r="BS18" s="43" t="e">
        <f t="shared" si="6"/>
        <v>#DIV/0!</v>
      </c>
      <c r="BT18" s="43" t="e">
        <f>(#REF!*86400)/2</f>
        <v>#REF!</v>
      </c>
      <c r="BU18" s="43" t="e">
        <f t="shared" si="7"/>
        <v>#DIV/0!</v>
      </c>
      <c r="BV18" s="43" t="e">
        <f t="shared" si="8"/>
        <v>#VALUE!</v>
      </c>
      <c r="BW18" s="44" t="e">
        <f t="shared" si="9"/>
        <v>#REF!</v>
      </c>
      <c r="BX18" s="43" t="e">
        <f t="shared" si="10"/>
        <v>#VALUE!</v>
      </c>
      <c r="BY18" s="43" t="e">
        <f t="shared" si="11"/>
        <v>#VALUE!</v>
      </c>
      <c r="BZ18" s="44" t="e">
        <f t="shared" si="12"/>
        <v>#REF!</v>
      </c>
      <c r="CA18" s="44" t="e">
        <f t="shared" si="13"/>
        <v>#REF!</v>
      </c>
      <c r="CB18" t="str">
        <f t="shared" si="14"/>
        <v>19000100</v>
      </c>
      <c r="CC18" s="55">
        <f t="shared" si="15"/>
        <v>0</v>
      </c>
      <c r="CD18" s="114" t="e">
        <f t="shared" si="16"/>
        <v>#N/A</v>
      </c>
      <c r="CE18" s="114" t="e">
        <f t="shared" si="17"/>
        <v>#N/A</v>
      </c>
      <c r="CF18" s="114" t="e">
        <f t="shared" si="18"/>
        <v>#N/A</v>
      </c>
      <c r="CG18" s="114" t="e">
        <f t="shared" si="19"/>
        <v>#N/A</v>
      </c>
      <c r="CH18" s="114" t="e">
        <f t="shared" si="20"/>
        <v>#N/A</v>
      </c>
      <c r="CI18" s="114" t="e">
        <f t="shared" si="21"/>
        <v>#N/A</v>
      </c>
      <c r="CJ18" s="114" t="e">
        <f t="shared" si="22"/>
        <v>#N/A</v>
      </c>
      <c r="CK18" s="114" t="e">
        <f t="shared" si="23"/>
        <v>#N/A</v>
      </c>
      <c r="CL18" s="114" t="e">
        <f t="shared" si="24"/>
        <v>#N/A</v>
      </c>
    </row>
    <row r="19" spans="1:90">
      <c r="A19" s="149" t="str">
        <f t="shared" si="0"/>
        <v xml:space="preserve"> 19000100</v>
      </c>
      <c r="B19" s="153"/>
      <c r="C19" s="130"/>
      <c r="D19" s="136"/>
      <c r="E19" s="136"/>
      <c r="F19" s="136"/>
      <c r="G19" s="136"/>
      <c r="H19" s="136"/>
      <c r="I19" s="131"/>
      <c r="J19" s="168"/>
      <c r="K19" s="174"/>
      <c r="L19" s="195"/>
      <c r="M19" s="184" t="e">
        <f t="shared" si="25"/>
        <v>#DIV/0!</v>
      </c>
      <c r="N19" s="174"/>
      <c r="O19" s="195"/>
      <c r="P19" s="184" t="e">
        <f t="shared" si="26"/>
        <v>#DIV/0!</v>
      </c>
      <c r="Q19" s="174"/>
      <c r="R19" s="195"/>
      <c r="S19" s="184" t="e">
        <f t="shared" si="27"/>
        <v>#DIV/0!</v>
      </c>
      <c r="T19" s="170"/>
      <c r="U19" s="133"/>
      <c r="V19" s="133"/>
      <c r="W19" s="133"/>
      <c r="X19" s="133"/>
      <c r="Y19" s="133"/>
      <c r="Z19" s="133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61"/>
      <c r="AT19" s="193"/>
      <c r="AU19" s="136"/>
      <c r="AV19" s="184" t="e">
        <f t="shared" si="28"/>
        <v>#DIV/0!</v>
      </c>
      <c r="AW19" s="193"/>
      <c r="AX19" s="136"/>
      <c r="AY19" s="184" t="e">
        <f t="shared" si="29"/>
        <v>#DIV/0!</v>
      </c>
      <c r="AZ19" s="193"/>
      <c r="BA19" s="136"/>
      <c r="BB19" s="184" t="e">
        <f t="shared" si="30"/>
        <v>#DIV/0!</v>
      </c>
      <c r="BC19" s="153"/>
      <c r="BD19" s="136"/>
      <c r="BE19" s="136"/>
      <c r="BF19" s="136"/>
      <c r="BG19" s="136"/>
      <c r="BH19" s="136"/>
      <c r="BI19" s="136"/>
      <c r="BJ19" s="161"/>
      <c r="BK19" s="161"/>
      <c r="BL19" s="161"/>
      <c r="BM19" s="152"/>
      <c r="BN19" s="43">
        <f t="shared" si="1"/>
        <v>0</v>
      </c>
      <c r="BO19" s="43">
        <f t="shared" si="2"/>
        <v>0</v>
      </c>
      <c r="BP19" s="43" t="e">
        <f t="shared" si="3"/>
        <v>#DIV/0!</v>
      </c>
      <c r="BQ19" s="43">
        <f t="shared" si="4"/>
        <v>0</v>
      </c>
      <c r="BR19" s="43">
        <f t="shared" si="5"/>
        <v>0</v>
      </c>
      <c r="BS19" s="43" t="e">
        <f t="shared" si="6"/>
        <v>#DIV/0!</v>
      </c>
      <c r="BT19" s="43" t="e">
        <f>(#REF!*86400)/2</f>
        <v>#REF!</v>
      </c>
      <c r="BU19" s="43" t="e">
        <f t="shared" si="7"/>
        <v>#DIV/0!</v>
      </c>
      <c r="BV19" s="43" t="e">
        <f t="shared" si="8"/>
        <v>#VALUE!</v>
      </c>
      <c r="BW19" s="44" t="e">
        <f t="shared" si="9"/>
        <v>#REF!</v>
      </c>
      <c r="BX19" s="43" t="e">
        <f t="shared" si="10"/>
        <v>#VALUE!</v>
      </c>
      <c r="BY19" s="43" t="e">
        <f t="shared" si="11"/>
        <v>#VALUE!</v>
      </c>
      <c r="BZ19" s="44" t="e">
        <f t="shared" si="12"/>
        <v>#REF!</v>
      </c>
      <c r="CA19" s="44" t="e">
        <f t="shared" si="13"/>
        <v>#REF!</v>
      </c>
      <c r="CB19" t="str">
        <f t="shared" si="14"/>
        <v>19000100</v>
      </c>
      <c r="CC19" s="55">
        <f t="shared" si="15"/>
        <v>0</v>
      </c>
      <c r="CD19" s="114" t="e">
        <f t="shared" si="16"/>
        <v>#N/A</v>
      </c>
      <c r="CE19" s="114" t="e">
        <f t="shared" si="17"/>
        <v>#N/A</v>
      </c>
      <c r="CF19" s="114" t="e">
        <f t="shared" si="18"/>
        <v>#N/A</v>
      </c>
      <c r="CG19" s="114" t="e">
        <f t="shared" si="19"/>
        <v>#N/A</v>
      </c>
      <c r="CH19" s="114" t="e">
        <f t="shared" si="20"/>
        <v>#N/A</v>
      </c>
      <c r="CI19" s="114" t="e">
        <f t="shared" si="21"/>
        <v>#N/A</v>
      </c>
      <c r="CJ19" s="114" t="e">
        <f t="shared" si="22"/>
        <v>#N/A</v>
      </c>
      <c r="CK19" s="114" t="e">
        <f t="shared" si="23"/>
        <v>#N/A</v>
      </c>
      <c r="CL19" s="114" t="e">
        <f t="shared" si="24"/>
        <v>#N/A</v>
      </c>
    </row>
    <row r="20" spans="1:90">
      <c r="A20" s="149" t="str">
        <f t="shared" si="0"/>
        <v xml:space="preserve"> 19000100</v>
      </c>
      <c r="B20" s="153"/>
      <c r="C20" s="130"/>
      <c r="D20" s="136"/>
      <c r="E20" s="136"/>
      <c r="F20" s="136"/>
      <c r="G20" s="136"/>
      <c r="H20" s="136"/>
      <c r="I20" s="131"/>
      <c r="J20" s="168"/>
      <c r="K20" s="174"/>
      <c r="L20" s="195"/>
      <c r="M20" s="184" t="e">
        <f t="shared" si="25"/>
        <v>#DIV/0!</v>
      </c>
      <c r="N20" s="174"/>
      <c r="O20" s="195"/>
      <c r="P20" s="184" t="e">
        <f t="shared" si="26"/>
        <v>#DIV/0!</v>
      </c>
      <c r="Q20" s="174"/>
      <c r="R20" s="195"/>
      <c r="S20" s="184" t="e">
        <f t="shared" si="27"/>
        <v>#DIV/0!</v>
      </c>
      <c r="T20" s="170"/>
      <c r="U20" s="133"/>
      <c r="V20" s="133"/>
      <c r="W20" s="133"/>
      <c r="X20" s="133"/>
      <c r="Y20" s="133"/>
      <c r="Z20" s="133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61"/>
      <c r="AT20" s="193"/>
      <c r="AU20" s="136"/>
      <c r="AV20" s="184" t="e">
        <f t="shared" si="28"/>
        <v>#DIV/0!</v>
      </c>
      <c r="AW20" s="193"/>
      <c r="AX20" s="136"/>
      <c r="AY20" s="184" t="e">
        <f t="shared" si="29"/>
        <v>#DIV/0!</v>
      </c>
      <c r="AZ20" s="193"/>
      <c r="BA20" s="136"/>
      <c r="BB20" s="184" t="e">
        <f t="shared" si="30"/>
        <v>#DIV/0!</v>
      </c>
      <c r="BC20" s="153"/>
      <c r="BD20" s="136"/>
      <c r="BE20" s="136"/>
      <c r="BF20" s="136"/>
      <c r="BG20" s="136"/>
      <c r="BH20" s="136"/>
      <c r="BI20" s="136"/>
      <c r="BJ20" s="161"/>
      <c r="BK20" s="161"/>
      <c r="BL20" s="161"/>
      <c r="BM20" s="152"/>
      <c r="BN20" s="43">
        <f t="shared" si="1"/>
        <v>0</v>
      </c>
      <c r="BO20" s="43">
        <f t="shared" si="2"/>
        <v>0</v>
      </c>
      <c r="BP20" s="43" t="e">
        <f t="shared" si="3"/>
        <v>#DIV/0!</v>
      </c>
      <c r="BQ20" s="43">
        <f t="shared" si="4"/>
        <v>0</v>
      </c>
      <c r="BR20" s="43">
        <f t="shared" si="5"/>
        <v>0</v>
      </c>
      <c r="BS20" s="43" t="e">
        <f t="shared" si="6"/>
        <v>#DIV/0!</v>
      </c>
      <c r="BT20" s="43" t="e">
        <f>(#REF!*86400)/2</f>
        <v>#REF!</v>
      </c>
      <c r="BU20" s="43" t="e">
        <f t="shared" si="7"/>
        <v>#DIV/0!</v>
      </c>
      <c r="BV20" s="43" t="e">
        <f t="shared" si="8"/>
        <v>#VALUE!</v>
      </c>
      <c r="BW20" s="44" t="e">
        <f t="shared" si="9"/>
        <v>#REF!</v>
      </c>
      <c r="BX20" s="43" t="e">
        <f t="shared" si="10"/>
        <v>#VALUE!</v>
      </c>
      <c r="BY20" s="43" t="e">
        <f t="shared" si="11"/>
        <v>#VALUE!</v>
      </c>
      <c r="BZ20" s="44" t="e">
        <f t="shared" si="12"/>
        <v>#REF!</v>
      </c>
      <c r="CA20" s="44" t="e">
        <f t="shared" si="13"/>
        <v>#REF!</v>
      </c>
      <c r="CB20" t="str">
        <f t="shared" si="14"/>
        <v>19000100</v>
      </c>
      <c r="CC20" s="55">
        <f t="shared" si="15"/>
        <v>0</v>
      </c>
      <c r="CD20" s="114" t="e">
        <f t="shared" si="16"/>
        <v>#N/A</v>
      </c>
      <c r="CE20" s="114" t="e">
        <f t="shared" si="17"/>
        <v>#N/A</v>
      </c>
      <c r="CF20" s="114" t="e">
        <f t="shared" si="18"/>
        <v>#N/A</v>
      </c>
      <c r="CG20" s="114" t="e">
        <f t="shared" si="19"/>
        <v>#N/A</v>
      </c>
      <c r="CH20" s="114" t="e">
        <f t="shared" si="20"/>
        <v>#N/A</v>
      </c>
      <c r="CI20" s="114" t="e">
        <f t="shared" si="21"/>
        <v>#N/A</v>
      </c>
      <c r="CJ20" s="114" t="e">
        <f t="shared" si="22"/>
        <v>#N/A</v>
      </c>
      <c r="CK20" s="114" t="e">
        <f t="shared" si="23"/>
        <v>#N/A</v>
      </c>
      <c r="CL20" s="114" t="e">
        <f t="shared" si="24"/>
        <v>#N/A</v>
      </c>
    </row>
    <row r="21" spans="1:90">
      <c r="A21" s="149" t="str">
        <f t="shared" si="0"/>
        <v xml:space="preserve"> 19000100</v>
      </c>
      <c r="B21" s="153"/>
      <c r="C21" s="130"/>
      <c r="D21" s="136"/>
      <c r="E21" s="136"/>
      <c r="F21" s="136"/>
      <c r="G21" s="136"/>
      <c r="H21" s="136"/>
      <c r="I21" s="131"/>
      <c r="J21" s="168"/>
      <c r="K21" s="174"/>
      <c r="L21" s="195"/>
      <c r="M21" s="184" t="e">
        <f t="shared" si="25"/>
        <v>#DIV/0!</v>
      </c>
      <c r="N21" s="174"/>
      <c r="O21" s="195"/>
      <c r="P21" s="184" t="e">
        <f t="shared" si="26"/>
        <v>#DIV/0!</v>
      </c>
      <c r="Q21" s="174"/>
      <c r="R21" s="195"/>
      <c r="S21" s="184" t="e">
        <f t="shared" si="27"/>
        <v>#DIV/0!</v>
      </c>
      <c r="T21" s="170"/>
      <c r="U21" s="133"/>
      <c r="V21" s="133"/>
      <c r="W21" s="133"/>
      <c r="X21" s="133"/>
      <c r="Y21" s="133"/>
      <c r="Z21" s="133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61"/>
      <c r="AT21" s="193"/>
      <c r="AU21" s="136"/>
      <c r="AV21" s="184" t="e">
        <f t="shared" si="28"/>
        <v>#DIV/0!</v>
      </c>
      <c r="AW21" s="193"/>
      <c r="AX21" s="136"/>
      <c r="AY21" s="184" t="e">
        <f t="shared" si="29"/>
        <v>#DIV/0!</v>
      </c>
      <c r="AZ21" s="193"/>
      <c r="BA21" s="136"/>
      <c r="BB21" s="184" t="e">
        <f t="shared" si="30"/>
        <v>#DIV/0!</v>
      </c>
      <c r="BC21" s="153"/>
      <c r="BD21" s="136"/>
      <c r="BE21" s="136"/>
      <c r="BF21" s="136"/>
      <c r="BG21" s="136"/>
      <c r="BH21" s="136"/>
      <c r="BI21" s="136"/>
      <c r="BJ21" s="161"/>
      <c r="BK21" s="161"/>
      <c r="BL21" s="161"/>
      <c r="BM21" s="152"/>
      <c r="BN21" s="43">
        <f t="shared" si="1"/>
        <v>0</v>
      </c>
      <c r="BO21" s="43">
        <f t="shared" si="2"/>
        <v>0</v>
      </c>
      <c r="BP21" s="43" t="e">
        <f t="shared" si="3"/>
        <v>#DIV/0!</v>
      </c>
      <c r="BQ21" s="43">
        <f t="shared" si="4"/>
        <v>0</v>
      </c>
      <c r="BR21" s="43">
        <f t="shared" si="5"/>
        <v>0</v>
      </c>
      <c r="BS21" s="43" t="e">
        <f t="shared" si="6"/>
        <v>#DIV/0!</v>
      </c>
      <c r="BT21" s="43" t="e">
        <f>(#REF!*86400)/2</f>
        <v>#REF!</v>
      </c>
      <c r="BU21" s="43" t="e">
        <f t="shared" si="7"/>
        <v>#DIV/0!</v>
      </c>
      <c r="BV21" s="43" t="e">
        <f t="shared" si="8"/>
        <v>#VALUE!</v>
      </c>
      <c r="BW21" s="44" t="e">
        <f t="shared" si="9"/>
        <v>#REF!</v>
      </c>
      <c r="BX21" s="43" t="e">
        <f t="shared" si="10"/>
        <v>#VALUE!</v>
      </c>
      <c r="BY21" s="43" t="e">
        <f t="shared" si="11"/>
        <v>#VALUE!</v>
      </c>
      <c r="BZ21" s="44" t="e">
        <f t="shared" si="12"/>
        <v>#REF!</v>
      </c>
      <c r="CA21" s="44" t="e">
        <f t="shared" si="13"/>
        <v>#REF!</v>
      </c>
      <c r="CB21" t="str">
        <f t="shared" si="14"/>
        <v>19000100</v>
      </c>
      <c r="CC21" s="55">
        <f t="shared" si="15"/>
        <v>0</v>
      </c>
      <c r="CD21" s="114" t="e">
        <f t="shared" si="16"/>
        <v>#N/A</v>
      </c>
      <c r="CE21" s="114" t="e">
        <f t="shared" si="17"/>
        <v>#N/A</v>
      </c>
      <c r="CF21" s="114" t="e">
        <f t="shared" si="18"/>
        <v>#N/A</v>
      </c>
      <c r="CG21" s="114" t="e">
        <f t="shared" si="19"/>
        <v>#N/A</v>
      </c>
      <c r="CH21" s="114" t="e">
        <f t="shared" si="20"/>
        <v>#N/A</v>
      </c>
      <c r="CI21" s="114" t="e">
        <f t="shared" si="21"/>
        <v>#N/A</v>
      </c>
      <c r="CJ21" s="114" t="e">
        <f t="shared" si="22"/>
        <v>#N/A</v>
      </c>
      <c r="CK21" s="114" t="e">
        <f t="shared" si="23"/>
        <v>#N/A</v>
      </c>
      <c r="CL21" s="114" t="e">
        <f t="shared" si="24"/>
        <v>#N/A</v>
      </c>
    </row>
    <row r="22" spans="1:90">
      <c r="A22" s="149" t="str">
        <f t="shared" si="0"/>
        <v xml:space="preserve"> 19000100</v>
      </c>
      <c r="B22" s="153"/>
      <c r="C22" s="130"/>
      <c r="D22" s="136"/>
      <c r="E22" s="136"/>
      <c r="F22" s="136"/>
      <c r="G22" s="136"/>
      <c r="H22" s="136"/>
      <c r="I22" s="131"/>
      <c r="J22" s="168"/>
      <c r="K22" s="174"/>
      <c r="L22" s="195"/>
      <c r="M22" s="184" t="e">
        <f t="shared" si="25"/>
        <v>#DIV/0!</v>
      </c>
      <c r="N22" s="174"/>
      <c r="O22" s="195"/>
      <c r="P22" s="184" t="e">
        <f t="shared" si="26"/>
        <v>#DIV/0!</v>
      </c>
      <c r="Q22" s="174"/>
      <c r="R22" s="195"/>
      <c r="S22" s="184" t="e">
        <f t="shared" si="27"/>
        <v>#DIV/0!</v>
      </c>
      <c r="T22" s="170"/>
      <c r="U22" s="133"/>
      <c r="V22" s="133"/>
      <c r="W22" s="133"/>
      <c r="X22" s="133"/>
      <c r="Y22" s="133"/>
      <c r="Z22" s="133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61"/>
      <c r="AT22" s="193"/>
      <c r="AU22" s="136"/>
      <c r="AV22" s="184" t="e">
        <f t="shared" si="28"/>
        <v>#DIV/0!</v>
      </c>
      <c r="AW22" s="193"/>
      <c r="AX22" s="136"/>
      <c r="AY22" s="184" t="e">
        <f t="shared" si="29"/>
        <v>#DIV/0!</v>
      </c>
      <c r="AZ22" s="193"/>
      <c r="BA22" s="136"/>
      <c r="BB22" s="184" t="e">
        <f t="shared" si="30"/>
        <v>#DIV/0!</v>
      </c>
      <c r="BC22" s="153"/>
      <c r="BD22" s="136"/>
      <c r="BE22" s="136"/>
      <c r="BF22" s="136"/>
      <c r="BG22" s="136"/>
      <c r="BH22" s="136"/>
      <c r="BI22" s="136"/>
      <c r="BJ22" s="161"/>
      <c r="BK22" s="161"/>
      <c r="BL22" s="161"/>
      <c r="BM22" s="152"/>
      <c r="BN22" s="43">
        <f t="shared" si="1"/>
        <v>0</v>
      </c>
      <c r="BO22" s="43">
        <f t="shared" si="2"/>
        <v>0</v>
      </c>
      <c r="BP22" s="43" t="e">
        <f t="shared" si="3"/>
        <v>#DIV/0!</v>
      </c>
      <c r="BQ22" s="43">
        <f t="shared" si="4"/>
        <v>0</v>
      </c>
      <c r="BR22" s="43">
        <f t="shared" si="5"/>
        <v>0</v>
      </c>
      <c r="BS22" s="43" t="e">
        <f t="shared" si="6"/>
        <v>#DIV/0!</v>
      </c>
      <c r="BT22" s="43" t="e">
        <f>(#REF!*86400)/2</f>
        <v>#REF!</v>
      </c>
      <c r="BU22" s="43" t="e">
        <f t="shared" si="7"/>
        <v>#DIV/0!</v>
      </c>
      <c r="BV22" s="43" t="e">
        <f t="shared" si="8"/>
        <v>#VALUE!</v>
      </c>
      <c r="BW22" s="44" t="e">
        <f t="shared" si="9"/>
        <v>#REF!</v>
      </c>
      <c r="BX22" s="43" t="e">
        <f t="shared" si="10"/>
        <v>#VALUE!</v>
      </c>
      <c r="BY22" s="43" t="e">
        <f t="shared" si="11"/>
        <v>#VALUE!</v>
      </c>
      <c r="BZ22" s="44" t="e">
        <f t="shared" si="12"/>
        <v>#REF!</v>
      </c>
      <c r="CA22" s="44" t="e">
        <f t="shared" si="13"/>
        <v>#REF!</v>
      </c>
      <c r="CB22" t="str">
        <f t="shared" si="14"/>
        <v>19000100</v>
      </c>
      <c r="CC22" s="55">
        <f t="shared" si="15"/>
        <v>0</v>
      </c>
      <c r="CD22" s="114" t="e">
        <f t="shared" si="16"/>
        <v>#N/A</v>
      </c>
      <c r="CE22" s="114" t="e">
        <f t="shared" si="17"/>
        <v>#N/A</v>
      </c>
      <c r="CF22" s="114" t="e">
        <f t="shared" si="18"/>
        <v>#N/A</v>
      </c>
      <c r="CG22" s="114" t="e">
        <f t="shared" si="19"/>
        <v>#N/A</v>
      </c>
      <c r="CH22" s="114" t="e">
        <f t="shared" si="20"/>
        <v>#N/A</v>
      </c>
      <c r="CI22" s="114" t="e">
        <f t="shared" si="21"/>
        <v>#N/A</v>
      </c>
      <c r="CJ22" s="114" t="e">
        <f t="shared" si="22"/>
        <v>#N/A</v>
      </c>
      <c r="CK22" s="114" t="e">
        <f t="shared" si="23"/>
        <v>#N/A</v>
      </c>
      <c r="CL22" s="114" t="e">
        <f t="shared" si="24"/>
        <v>#N/A</v>
      </c>
    </row>
    <row r="23" spans="1:90">
      <c r="A23" s="149" t="str">
        <f t="shared" si="0"/>
        <v xml:space="preserve"> 19000100</v>
      </c>
      <c r="B23" s="153"/>
      <c r="C23" s="130"/>
      <c r="D23" s="136"/>
      <c r="E23" s="136"/>
      <c r="F23" s="136"/>
      <c r="G23" s="136"/>
      <c r="H23" s="136"/>
      <c r="I23" s="131"/>
      <c r="J23" s="168"/>
      <c r="K23" s="174"/>
      <c r="L23" s="195"/>
      <c r="M23" s="184" t="e">
        <f t="shared" si="25"/>
        <v>#DIV/0!</v>
      </c>
      <c r="N23" s="174"/>
      <c r="O23" s="195"/>
      <c r="P23" s="184" t="e">
        <f t="shared" si="26"/>
        <v>#DIV/0!</v>
      </c>
      <c r="Q23" s="174"/>
      <c r="R23" s="195"/>
      <c r="S23" s="184" t="e">
        <f t="shared" si="27"/>
        <v>#DIV/0!</v>
      </c>
      <c r="T23" s="170"/>
      <c r="U23" s="133"/>
      <c r="V23" s="133"/>
      <c r="W23" s="133"/>
      <c r="X23" s="133"/>
      <c r="Y23" s="133"/>
      <c r="Z23" s="133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61"/>
      <c r="AT23" s="193"/>
      <c r="AU23" s="136"/>
      <c r="AV23" s="184" t="e">
        <f t="shared" si="28"/>
        <v>#DIV/0!</v>
      </c>
      <c r="AW23" s="193"/>
      <c r="AX23" s="136"/>
      <c r="AY23" s="184" t="e">
        <f t="shared" si="29"/>
        <v>#DIV/0!</v>
      </c>
      <c r="AZ23" s="193"/>
      <c r="BA23" s="136"/>
      <c r="BB23" s="184" t="e">
        <f t="shared" si="30"/>
        <v>#DIV/0!</v>
      </c>
      <c r="BC23" s="153"/>
      <c r="BD23" s="136"/>
      <c r="BE23" s="136"/>
      <c r="BF23" s="136"/>
      <c r="BG23" s="136"/>
      <c r="BH23" s="136"/>
      <c r="BI23" s="136"/>
      <c r="BJ23" s="161"/>
      <c r="BK23" s="161"/>
      <c r="BL23" s="161"/>
      <c r="BM23" s="152"/>
      <c r="BN23" s="43">
        <f t="shared" si="1"/>
        <v>0</v>
      </c>
      <c r="BO23" s="43">
        <f t="shared" si="2"/>
        <v>0</v>
      </c>
      <c r="BP23" s="43" t="e">
        <f t="shared" si="3"/>
        <v>#DIV/0!</v>
      </c>
      <c r="BQ23" s="43">
        <f t="shared" si="4"/>
        <v>0</v>
      </c>
      <c r="BR23" s="43">
        <f t="shared" si="5"/>
        <v>0</v>
      </c>
      <c r="BS23" s="43" t="e">
        <f t="shared" si="6"/>
        <v>#DIV/0!</v>
      </c>
      <c r="BT23" s="43" t="e">
        <f>(#REF!*86400)/2</f>
        <v>#REF!</v>
      </c>
      <c r="BU23" s="43" t="e">
        <f t="shared" si="7"/>
        <v>#DIV/0!</v>
      </c>
      <c r="BV23" s="43" t="e">
        <f t="shared" si="8"/>
        <v>#VALUE!</v>
      </c>
      <c r="BW23" s="44" t="e">
        <f t="shared" si="9"/>
        <v>#REF!</v>
      </c>
      <c r="BX23" s="43" t="e">
        <f t="shared" si="10"/>
        <v>#VALUE!</v>
      </c>
      <c r="BY23" s="43" t="e">
        <f t="shared" si="11"/>
        <v>#VALUE!</v>
      </c>
      <c r="BZ23" s="44" t="e">
        <f t="shared" si="12"/>
        <v>#REF!</v>
      </c>
      <c r="CA23" s="44" t="e">
        <f t="shared" si="13"/>
        <v>#REF!</v>
      </c>
      <c r="CB23" t="str">
        <f t="shared" si="14"/>
        <v>19000100</v>
      </c>
      <c r="CC23" s="55">
        <f t="shared" si="15"/>
        <v>0</v>
      </c>
      <c r="CD23" s="114" t="e">
        <f t="shared" si="16"/>
        <v>#N/A</v>
      </c>
      <c r="CE23" s="114" t="e">
        <f t="shared" si="17"/>
        <v>#N/A</v>
      </c>
      <c r="CF23" s="114" t="e">
        <f t="shared" si="18"/>
        <v>#N/A</v>
      </c>
      <c r="CG23" s="114" t="e">
        <f t="shared" si="19"/>
        <v>#N/A</v>
      </c>
      <c r="CH23" s="114" t="e">
        <f t="shared" si="20"/>
        <v>#N/A</v>
      </c>
      <c r="CI23" s="114" t="e">
        <f t="shared" si="21"/>
        <v>#N/A</v>
      </c>
      <c r="CJ23" s="114" t="e">
        <f t="shared" si="22"/>
        <v>#N/A</v>
      </c>
      <c r="CK23" s="114" t="e">
        <f t="shared" si="23"/>
        <v>#N/A</v>
      </c>
      <c r="CL23" s="114" t="e">
        <f t="shared" si="24"/>
        <v>#N/A</v>
      </c>
    </row>
    <row r="24" spans="1:90">
      <c r="A24" s="149" t="str">
        <f t="shared" si="0"/>
        <v xml:space="preserve"> 19000100</v>
      </c>
      <c r="B24" s="153"/>
      <c r="C24" s="130"/>
      <c r="D24" s="136"/>
      <c r="E24" s="136"/>
      <c r="F24" s="136"/>
      <c r="G24" s="136"/>
      <c r="H24" s="136"/>
      <c r="I24" s="131"/>
      <c r="J24" s="168"/>
      <c r="K24" s="174"/>
      <c r="L24" s="195"/>
      <c r="M24" s="184" t="e">
        <f t="shared" si="25"/>
        <v>#DIV/0!</v>
      </c>
      <c r="N24" s="174"/>
      <c r="O24" s="195"/>
      <c r="P24" s="184" t="e">
        <f t="shared" si="26"/>
        <v>#DIV/0!</v>
      </c>
      <c r="Q24" s="174"/>
      <c r="R24" s="195"/>
      <c r="S24" s="184" t="e">
        <f t="shared" si="27"/>
        <v>#DIV/0!</v>
      </c>
      <c r="T24" s="170"/>
      <c r="U24" s="133"/>
      <c r="V24" s="133"/>
      <c r="W24" s="133"/>
      <c r="X24" s="133"/>
      <c r="Y24" s="133"/>
      <c r="Z24" s="133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61"/>
      <c r="AT24" s="193"/>
      <c r="AU24" s="136"/>
      <c r="AV24" s="184" t="e">
        <f t="shared" si="28"/>
        <v>#DIV/0!</v>
      </c>
      <c r="AW24" s="193"/>
      <c r="AX24" s="136"/>
      <c r="AY24" s="184" t="e">
        <f t="shared" si="29"/>
        <v>#DIV/0!</v>
      </c>
      <c r="AZ24" s="193"/>
      <c r="BA24" s="136"/>
      <c r="BB24" s="184" t="e">
        <f t="shared" si="30"/>
        <v>#DIV/0!</v>
      </c>
      <c r="BC24" s="153"/>
      <c r="BD24" s="136"/>
      <c r="BE24" s="136"/>
      <c r="BF24" s="136"/>
      <c r="BG24" s="136"/>
      <c r="BH24" s="136"/>
      <c r="BI24" s="136"/>
      <c r="BJ24" s="161"/>
      <c r="BK24" s="161"/>
      <c r="BL24" s="161"/>
      <c r="BM24" s="152"/>
      <c r="BN24" s="43">
        <f t="shared" si="1"/>
        <v>0</v>
      </c>
      <c r="BO24" s="43">
        <f t="shared" si="2"/>
        <v>0</v>
      </c>
      <c r="BP24" s="43" t="e">
        <f t="shared" si="3"/>
        <v>#DIV/0!</v>
      </c>
      <c r="BQ24" s="43">
        <f t="shared" si="4"/>
        <v>0</v>
      </c>
      <c r="BR24" s="43">
        <f t="shared" si="5"/>
        <v>0</v>
      </c>
      <c r="BS24" s="43" t="e">
        <f t="shared" si="6"/>
        <v>#DIV/0!</v>
      </c>
      <c r="BT24" s="43" t="e">
        <f>(#REF!*86400)/2</f>
        <v>#REF!</v>
      </c>
      <c r="BU24" s="43" t="e">
        <f t="shared" si="7"/>
        <v>#DIV/0!</v>
      </c>
      <c r="BV24" s="43" t="e">
        <f t="shared" si="8"/>
        <v>#VALUE!</v>
      </c>
      <c r="BW24" s="44" t="e">
        <f t="shared" si="9"/>
        <v>#REF!</v>
      </c>
      <c r="BX24" s="43" t="e">
        <f t="shared" si="10"/>
        <v>#VALUE!</v>
      </c>
      <c r="BY24" s="43" t="e">
        <f t="shared" si="11"/>
        <v>#VALUE!</v>
      </c>
      <c r="BZ24" s="44" t="e">
        <f t="shared" si="12"/>
        <v>#REF!</v>
      </c>
      <c r="CA24" s="44" t="e">
        <f t="shared" si="13"/>
        <v>#REF!</v>
      </c>
      <c r="CB24" t="str">
        <f t="shared" si="14"/>
        <v>19000100</v>
      </c>
      <c r="CC24" s="55">
        <f t="shared" si="15"/>
        <v>0</v>
      </c>
      <c r="CD24" s="114" t="e">
        <f t="shared" si="16"/>
        <v>#N/A</v>
      </c>
      <c r="CE24" s="114" t="e">
        <f t="shared" si="17"/>
        <v>#N/A</v>
      </c>
      <c r="CF24" s="114" t="e">
        <f t="shared" si="18"/>
        <v>#N/A</v>
      </c>
      <c r="CG24" s="114" t="e">
        <f t="shared" si="19"/>
        <v>#N/A</v>
      </c>
      <c r="CH24" s="114" t="e">
        <f t="shared" si="20"/>
        <v>#N/A</v>
      </c>
      <c r="CI24" s="114" t="e">
        <f t="shared" si="21"/>
        <v>#N/A</v>
      </c>
      <c r="CJ24" s="114" t="e">
        <f t="shared" si="22"/>
        <v>#N/A</v>
      </c>
      <c r="CK24" s="114" t="e">
        <f t="shared" si="23"/>
        <v>#N/A</v>
      </c>
      <c r="CL24" s="114" t="e">
        <f t="shared" si="24"/>
        <v>#N/A</v>
      </c>
    </row>
    <row r="25" spans="1:90">
      <c r="A25" s="149" t="str">
        <f t="shared" si="0"/>
        <v xml:space="preserve"> 19000100</v>
      </c>
      <c r="B25" s="153"/>
      <c r="C25" s="130"/>
      <c r="D25" s="136"/>
      <c r="E25" s="136"/>
      <c r="F25" s="136"/>
      <c r="G25" s="136"/>
      <c r="H25" s="136"/>
      <c r="I25" s="131"/>
      <c r="J25" s="168"/>
      <c r="K25" s="174"/>
      <c r="L25" s="195"/>
      <c r="M25" s="184" t="e">
        <f t="shared" si="25"/>
        <v>#DIV/0!</v>
      </c>
      <c r="N25" s="174"/>
      <c r="O25" s="195"/>
      <c r="P25" s="184" t="e">
        <f t="shared" si="26"/>
        <v>#DIV/0!</v>
      </c>
      <c r="Q25" s="174"/>
      <c r="R25" s="195"/>
      <c r="S25" s="184" t="e">
        <f t="shared" si="27"/>
        <v>#DIV/0!</v>
      </c>
      <c r="T25" s="170"/>
      <c r="U25" s="133"/>
      <c r="V25" s="133"/>
      <c r="W25" s="133"/>
      <c r="X25" s="133"/>
      <c r="Y25" s="133"/>
      <c r="Z25" s="133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61"/>
      <c r="AT25" s="193"/>
      <c r="AU25" s="136"/>
      <c r="AV25" s="184" t="e">
        <f t="shared" si="28"/>
        <v>#DIV/0!</v>
      </c>
      <c r="AW25" s="193"/>
      <c r="AX25" s="136"/>
      <c r="AY25" s="184" t="e">
        <f t="shared" si="29"/>
        <v>#DIV/0!</v>
      </c>
      <c r="AZ25" s="193"/>
      <c r="BA25" s="136"/>
      <c r="BB25" s="184" t="e">
        <f t="shared" si="30"/>
        <v>#DIV/0!</v>
      </c>
      <c r="BC25" s="153"/>
      <c r="BD25" s="136"/>
      <c r="BE25" s="136"/>
      <c r="BF25" s="136"/>
      <c r="BG25" s="136"/>
      <c r="BH25" s="136"/>
      <c r="BI25" s="136"/>
      <c r="BJ25" s="161"/>
      <c r="BK25" s="161"/>
      <c r="BL25" s="161"/>
      <c r="BM25" s="152"/>
      <c r="BN25" s="43">
        <f t="shared" si="1"/>
        <v>0</v>
      </c>
      <c r="BO25" s="43">
        <f t="shared" si="2"/>
        <v>0</v>
      </c>
      <c r="BP25" s="43" t="e">
        <f t="shared" si="3"/>
        <v>#DIV/0!</v>
      </c>
      <c r="BQ25" s="43">
        <f t="shared" si="4"/>
        <v>0</v>
      </c>
      <c r="BR25" s="43">
        <f t="shared" si="5"/>
        <v>0</v>
      </c>
      <c r="BS25" s="43" t="e">
        <f t="shared" si="6"/>
        <v>#DIV/0!</v>
      </c>
      <c r="BT25" s="43" t="e">
        <f>(#REF!*86400)/2</f>
        <v>#REF!</v>
      </c>
      <c r="BU25" s="43" t="e">
        <f t="shared" si="7"/>
        <v>#DIV/0!</v>
      </c>
      <c r="BV25" s="43" t="e">
        <f t="shared" si="8"/>
        <v>#VALUE!</v>
      </c>
      <c r="BW25" s="44" t="e">
        <f t="shared" si="9"/>
        <v>#REF!</v>
      </c>
      <c r="BX25" s="43" t="e">
        <f t="shared" si="10"/>
        <v>#VALUE!</v>
      </c>
      <c r="BY25" s="43" t="e">
        <f t="shared" si="11"/>
        <v>#VALUE!</v>
      </c>
      <c r="BZ25" s="44" t="e">
        <f t="shared" si="12"/>
        <v>#REF!</v>
      </c>
      <c r="CA25" s="44" t="e">
        <f t="shared" si="13"/>
        <v>#REF!</v>
      </c>
      <c r="CB25" t="str">
        <f t="shared" si="14"/>
        <v>19000100</v>
      </c>
      <c r="CC25" s="55">
        <f t="shared" si="15"/>
        <v>0</v>
      </c>
      <c r="CD25" s="114" t="e">
        <f t="shared" si="16"/>
        <v>#N/A</v>
      </c>
      <c r="CE25" s="114" t="e">
        <f t="shared" si="17"/>
        <v>#N/A</v>
      </c>
      <c r="CF25" s="114" t="e">
        <f t="shared" si="18"/>
        <v>#N/A</v>
      </c>
      <c r="CG25" s="114" t="e">
        <f t="shared" si="19"/>
        <v>#N/A</v>
      </c>
      <c r="CH25" s="114" t="e">
        <f t="shared" si="20"/>
        <v>#N/A</v>
      </c>
      <c r="CI25" s="114" t="e">
        <f t="shared" si="21"/>
        <v>#N/A</v>
      </c>
      <c r="CJ25" s="114" t="e">
        <f t="shared" si="22"/>
        <v>#N/A</v>
      </c>
      <c r="CK25" s="114" t="e">
        <f t="shared" si="23"/>
        <v>#N/A</v>
      </c>
      <c r="CL25" s="114" t="e">
        <f t="shared" si="24"/>
        <v>#N/A</v>
      </c>
    </row>
    <row r="26" spans="1:90">
      <c r="A26" s="149" t="str">
        <f t="shared" si="0"/>
        <v xml:space="preserve"> 19000100</v>
      </c>
      <c r="B26" s="153"/>
      <c r="C26" s="130"/>
      <c r="D26" s="136"/>
      <c r="E26" s="136"/>
      <c r="F26" s="136"/>
      <c r="G26" s="136"/>
      <c r="H26" s="136"/>
      <c r="I26" s="131"/>
      <c r="J26" s="168"/>
      <c r="K26" s="174"/>
      <c r="L26" s="195"/>
      <c r="M26" s="184" t="e">
        <f t="shared" si="25"/>
        <v>#DIV/0!</v>
      </c>
      <c r="N26" s="174"/>
      <c r="O26" s="195"/>
      <c r="P26" s="184" t="e">
        <f t="shared" si="26"/>
        <v>#DIV/0!</v>
      </c>
      <c r="Q26" s="174"/>
      <c r="R26" s="195"/>
      <c r="S26" s="184" t="e">
        <f t="shared" si="27"/>
        <v>#DIV/0!</v>
      </c>
      <c r="T26" s="170"/>
      <c r="U26" s="133"/>
      <c r="V26" s="133"/>
      <c r="W26" s="133"/>
      <c r="X26" s="133"/>
      <c r="Y26" s="133"/>
      <c r="Z26" s="133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61"/>
      <c r="AT26" s="193"/>
      <c r="AU26" s="136"/>
      <c r="AV26" s="184" t="e">
        <f t="shared" si="28"/>
        <v>#DIV/0!</v>
      </c>
      <c r="AW26" s="193"/>
      <c r="AX26" s="136"/>
      <c r="AY26" s="184" t="e">
        <f t="shared" si="29"/>
        <v>#DIV/0!</v>
      </c>
      <c r="AZ26" s="193"/>
      <c r="BA26" s="136"/>
      <c r="BB26" s="184" t="e">
        <f t="shared" si="30"/>
        <v>#DIV/0!</v>
      </c>
      <c r="BC26" s="153"/>
      <c r="BD26" s="136"/>
      <c r="BE26" s="136"/>
      <c r="BF26" s="136"/>
      <c r="BG26" s="136"/>
      <c r="BH26" s="136"/>
      <c r="BI26" s="136"/>
      <c r="BJ26" s="161"/>
      <c r="BK26" s="161"/>
      <c r="BL26" s="161"/>
      <c r="BM26" s="152"/>
      <c r="BN26" s="43">
        <f t="shared" si="1"/>
        <v>0</v>
      </c>
      <c r="BO26" s="43">
        <f t="shared" si="2"/>
        <v>0</v>
      </c>
      <c r="BP26" s="43" t="e">
        <f t="shared" si="3"/>
        <v>#DIV/0!</v>
      </c>
      <c r="BQ26" s="43">
        <f t="shared" si="4"/>
        <v>0</v>
      </c>
      <c r="BR26" s="43">
        <f t="shared" si="5"/>
        <v>0</v>
      </c>
      <c r="BS26" s="43" t="e">
        <f t="shared" si="6"/>
        <v>#DIV/0!</v>
      </c>
      <c r="BT26" s="43" t="e">
        <f>(#REF!*86400)/2</f>
        <v>#REF!</v>
      </c>
      <c r="BU26" s="43" t="e">
        <f t="shared" si="7"/>
        <v>#DIV/0!</v>
      </c>
      <c r="BV26" s="43" t="e">
        <f t="shared" si="8"/>
        <v>#VALUE!</v>
      </c>
      <c r="BW26" s="44" t="e">
        <f t="shared" si="9"/>
        <v>#REF!</v>
      </c>
      <c r="BX26" s="43" t="e">
        <f t="shared" si="10"/>
        <v>#VALUE!</v>
      </c>
      <c r="BY26" s="43" t="e">
        <f t="shared" si="11"/>
        <v>#VALUE!</v>
      </c>
      <c r="BZ26" s="44" t="e">
        <f t="shared" si="12"/>
        <v>#REF!</v>
      </c>
      <c r="CA26" s="44" t="e">
        <f t="shared" si="13"/>
        <v>#REF!</v>
      </c>
      <c r="CB26" t="str">
        <f t="shared" si="14"/>
        <v>19000100</v>
      </c>
      <c r="CC26" s="55">
        <f t="shared" si="15"/>
        <v>0</v>
      </c>
      <c r="CD26" s="114" t="e">
        <f t="shared" si="16"/>
        <v>#N/A</v>
      </c>
      <c r="CE26" s="114" t="e">
        <f t="shared" si="17"/>
        <v>#N/A</v>
      </c>
      <c r="CF26" s="114" t="e">
        <f t="shared" si="18"/>
        <v>#N/A</v>
      </c>
      <c r="CG26" s="114" t="e">
        <f t="shared" si="19"/>
        <v>#N/A</v>
      </c>
      <c r="CH26" s="114" t="e">
        <f t="shared" si="20"/>
        <v>#N/A</v>
      </c>
      <c r="CI26" s="114" t="e">
        <f t="shared" si="21"/>
        <v>#N/A</v>
      </c>
      <c r="CJ26" s="114" t="e">
        <f t="shared" si="22"/>
        <v>#N/A</v>
      </c>
      <c r="CK26" s="114" t="e">
        <f t="shared" si="23"/>
        <v>#N/A</v>
      </c>
      <c r="CL26" s="114" t="e">
        <f t="shared" si="24"/>
        <v>#N/A</v>
      </c>
    </row>
    <row r="27" spans="1:90">
      <c r="A27" s="149" t="str">
        <f t="shared" si="0"/>
        <v xml:space="preserve"> 19000100</v>
      </c>
      <c r="B27" s="153"/>
      <c r="C27" s="130"/>
      <c r="D27" s="136"/>
      <c r="E27" s="136"/>
      <c r="F27" s="136"/>
      <c r="G27" s="136"/>
      <c r="H27" s="136"/>
      <c r="I27" s="131"/>
      <c r="J27" s="168"/>
      <c r="K27" s="174"/>
      <c r="L27" s="195"/>
      <c r="M27" s="184" t="e">
        <f t="shared" si="25"/>
        <v>#DIV/0!</v>
      </c>
      <c r="N27" s="174"/>
      <c r="O27" s="195"/>
      <c r="P27" s="184" t="e">
        <f t="shared" si="26"/>
        <v>#DIV/0!</v>
      </c>
      <c r="Q27" s="174"/>
      <c r="R27" s="195"/>
      <c r="S27" s="184" t="e">
        <f t="shared" si="27"/>
        <v>#DIV/0!</v>
      </c>
      <c r="T27" s="170"/>
      <c r="U27" s="133"/>
      <c r="V27" s="133"/>
      <c r="W27" s="133"/>
      <c r="X27" s="133"/>
      <c r="Y27" s="133"/>
      <c r="Z27" s="133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61"/>
      <c r="AT27" s="193"/>
      <c r="AU27" s="136"/>
      <c r="AV27" s="184" t="e">
        <f t="shared" si="28"/>
        <v>#DIV/0!</v>
      </c>
      <c r="AW27" s="193"/>
      <c r="AX27" s="136"/>
      <c r="AY27" s="184" t="e">
        <f t="shared" si="29"/>
        <v>#DIV/0!</v>
      </c>
      <c r="AZ27" s="193"/>
      <c r="BA27" s="136"/>
      <c r="BB27" s="184" t="e">
        <f t="shared" si="30"/>
        <v>#DIV/0!</v>
      </c>
      <c r="BC27" s="153"/>
      <c r="BD27" s="136"/>
      <c r="BE27" s="136"/>
      <c r="BF27" s="136"/>
      <c r="BG27" s="136"/>
      <c r="BH27" s="136"/>
      <c r="BI27" s="136"/>
      <c r="BJ27" s="161"/>
      <c r="BK27" s="161"/>
      <c r="BL27" s="161"/>
      <c r="BM27" s="152"/>
      <c r="BN27" s="43">
        <f t="shared" si="1"/>
        <v>0</v>
      </c>
      <c r="BO27" s="43">
        <f t="shared" si="2"/>
        <v>0</v>
      </c>
      <c r="BP27" s="43" t="e">
        <f t="shared" si="3"/>
        <v>#DIV/0!</v>
      </c>
      <c r="BQ27" s="43">
        <f t="shared" si="4"/>
        <v>0</v>
      </c>
      <c r="BR27" s="43">
        <f t="shared" si="5"/>
        <v>0</v>
      </c>
      <c r="BS27" s="43" t="e">
        <f t="shared" si="6"/>
        <v>#DIV/0!</v>
      </c>
      <c r="BT27" s="43" t="e">
        <f>(#REF!*86400)/2</f>
        <v>#REF!</v>
      </c>
      <c r="BU27" s="43" t="e">
        <f t="shared" si="7"/>
        <v>#DIV/0!</v>
      </c>
      <c r="BV27" s="43" t="e">
        <f t="shared" si="8"/>
        <v>#VALUE!</v>
      </c>
      <c r="BW27" s="44" t="e">
        <f t="shared" si="9"/>
        <v>#REF!</v>
      </c>
      <c r="BX27" s="43" t="e">
        <f t="shared" si="10"/>
        <v>#VALUE!</v>
      </c>
      <c r="BY27" s="43" t="e">
        <f t="shared" si="11"/>
        <v>#VALUE!</v>
      </c>
      <c r="BZ27" s="44" t="e">
        <f t="shared" si="12"/>
        <v>#REF!</v>
      </c>
      <c r="CA27" s="44" t="e">
        <f t="shared" si="13"/>
        <v>#REF!</v>
      </c>
      <c r="CB27" t="str">
        <f t="shared" si="14"/>
        <v>19000100</v>
      </c>
      <c r="CC27" s="55">
        <f t="shared" si="15"/>
        <v>0</v>
      </c>
      <c r="CD27" s="114" t="e">
        <f t="shared" si="16"/>
        <v>#N/A</v>
      </c>
      <c r="CE27" s="114" t="e">
        <f t="shared" si="17"/>
        <v>#N/A</v>
      </c>
      <c r="CF27" s="114" t="e">
        <f t="shared" si="18"/>
        <v>#N/A</v>
      </c>
      <c r="CG27" s="114" t="e">
        <f t="shared" si="19"/>
        <v>#N/A</v>
      </c>
      <c r="CH27" s="114" t="e">
        <f t="shared" si="20"/>
        <v>#N/A</v>
      </c>
      <c r="CI27" s="114" t="e">
        <f t="shared" si="21"/>
        <v>#N/A</v>
      </c>
      <c r="CJ27" s="114" t="e">
        <f t="shared" si="22"/>
        <v>#N/A</v>
      </c>
      <c r="CK27" s="114" t="e">
        <f t="shared" si="23"/>
        <v>#N/A</v>
      </c>
      <c r="CL27" s="114" t="e">
        <f t="shared" si="24"/>
        <v>#N/A</v>
      </c>
    </row>
    <row r="28" spans="1:90">
      <c r="A28" s="149" t="str">
        <f t="shared" si="0"/>
        <v xml:space="preserve"> 19000100</v>
      </c>
      <c r="B28" s="153"/>
      <c r="C28" s="130"/>
      <c r="D28" s="136"/>
      <c r="E28" s="136"/>
      <c r="F28" s="136"/>
      <c r="G28" s="136"/>
      <c r="H28" s="136"/>
      <c r="I28" s="131"/>
      <c r="J28" s="168"/>
      <c r="K28" s="174"/>
      <c r="L28" s="195"/>
      <c r="M28" s="184" t="e">
        <f t="shared" si="25"/>
        <v>#DIV/0!</v>
      </c>
      <c r="N28" s="174"/>
      <c r="O28" s="195"/>
      <c r="P28" s="184" t="e">
        <f t="shared" si="26"/>
        <v>#DIV/0!</v>
      </c>
      <c r="Q28" s="174"/>
      <c r="R28" s="195"/>
      <c r="S28" s="184" t="e">
        <f t="shared" si="27"/>
        <v>#DIV/0!</v>
      </c>
      <c r="T28" s="170"/>
      <c r="U28" s="133"/>
      <c r="V28" s="133"/>
      <c r="W28" s="133"/>
      <c r="X28" s="133"/>
      <c r="Y28" s="133"/>
      <c r="Z28" s="133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61"/>
      <c r="AT28" s="193"/>
      <c r="AU28" s="136"/>
      <c r="AV28" s="184" t="e">
        <f t="shared" si="28"/>
        <v>#DIV/0!</v>
      </c>
      <c r="AW28" s="193"/>
      <c r="AX28" s="136"/>
      <c r="AY28" s="184" t="e">
        <f t="shared" si="29"/>
        <v>#DIV/0!</v>
      </c>
      <c r="AZ28" s="193"/>
      <c r="BA28" s="136"/>
      <c r="BB28" s="184" t="e">
        <f t="shared" si="30"/>
        <v>#DIV/0!</v>
      </c>
      <c r="BC28" s="153"/>
      <c r="BD28" s="136"/>
      <c r="BE28" s="136"/>
      <c r="BF28" s="136"/>
      <c r="BG28" s="136"/>
      <c r="BH28" s="136"/>
      <c r="BI28" s="136"/>
      <c r="BJ28" s="161"/>
      <c r="BK28" s="161"/>
      <c r="BL28" s="161"/>
      <c r="BM28" s="152"/>
      <c r="BN28" s="43">
        <f t="shared" si="1"/>
        <v>0</v>
      </c>
      <c r="BO28" s="43">
        <f t="shared" si="2"/>
        <v>0</v>
      </c>
      <c r="BP28" s="43" t="e">
        <f t="shared" si="3"/>
        <v>#DIV/0!</v>
      </c>
      <c r="BQ28" s="43">
        <f t="shared" si="4"/>
        <v>0</v>
      </c>
      <c r="BR28" s="43">
        <f t="shared" si="5"/>
        <v>0</v>
      </c>
      <c r="BS28" s="43" t="e">
        <f t="shared" si="6"/>
        <v>#DIV/0!</v>
      </c>
      <c r="BT28" s="43" t="e">
        <f>(#REF!*86400)/2</f>
        <v>#REF!</v>
      </c>
      <c r="BU28" s="43" t="e">
        <f t="shared" si="7"/>
        <v>#DIV/0!</v>
      </c>
      <c r="BV28" s="43" t="e">
        <f t="shared" si="8"/>
        <v>#VALUE!</v>
      </c>
      <c r="BW28" s="44" t="e">
        <f t="shared" si="9"/>
        <v>#REF!</v>
      </c>
      <c r="BX28" s="43" t="e">
        <f t="shared" si="10"/>
        <v>#VALUE!</v>
      </c>
      <c r="BY28" s="43" t="e">
        <f t="shared" si="11"/>
        <v>#VALUE!</v>
      </c>
      <c r="BZ28" s="44" t="e">
        <f t="shared" si="12"/>
        <v>#REF!</v>
      </c>
      <c r="CA28" s="44" t="e">
        <f t="shared" si="13"/>
        <v>#REF!</v>
      </c>
      <c r="CB28" t="str">
        <f t="shared" si="14"/>
        <v>19000100</v>
      </c>
      <c r="CC28" s="55">
        <f t="shared" si="15"/>
        <v>0</v>
      </c>
      <c r="CD28" s="114" t="e">
        <f t="shared" si="16"/>
        <v>#N/A</v>
      </c>
      <c r="CE28" s="114" t="e">
        <f t="shared" si="17"/>
        <v>#N/A</v>
      </c>
      <c r="CF28" s="114" t="e">
        <f t="shared" si="18"/>
        <v>#N/A</v>
      </c>
      <c r="CG28" s="114" t="e">
        <f t="shared" si="19"/>
        <v>#N/A</v>
      </c>
      <c r="CH28" s="114" t="e">
        <f t="shared" si="20"/>
        <v>#N/A</v>
      </c>
      <c r="CI28" s="114" t="e">
        <f t="shared" si="21"/>
        <v>#N/A</v>
      </c>
      <c r="CJ28" s="114" t="e">
        <f t="shared" si="22"/>
        <v>#N/A</v>
      </c>
      <c r="CK28" s="114" t="e">
        <f t="shared" si="23"/>
        <v>#N/A</v>
      </c>
      <c r="CL28" s="114" t="e">
        <f t="shared" si="24"/>
        <v>#N/A</v>
      </c>
    </row>
    <row r="29" spans="1:90">
      <c r="A29" s="149" t="str">
        <f t="shared" si="0"/>
        <v xml:space="preserve"> 19000100</v>
      </c>
      <c r="B29" s="153"/>
      <c r="C29" s="130"/>
      <c r="D29" s="136"/>
      <c r="E29" s="136"/>
      <c r="F29" s="136"/>
      <c r="G29" s="136"/>
      <c r="H29" s="136"/>
      <c r="I29" s="131"/>
      <c r="J29" s="168"/>
      <c r="K29" s="174"/>
      <c r="L29" s="195"/>
      <c r="M29" s="184" t="e">
        <f t="shared" si="25"/>
        <v>#DIV/0!</v>
      </c>
      <c r="N29" s="174"/>
      <c r="O29" s="195"/>
      <c r="P29" s="184" t="e">
        <f t="shared" si="26"/>
        <v>#DIV/0!</v>
      </c>
      <c r="Q29" s="174"/>
      <c r="R29" s="195"/>
      <c r="S29" s="184" t="e">
        <f t="shared" si="27"/>
        <v>#DIV/0!</v>
      </c>
      <c r="T29" s="170"/>
      <c r="U29" s="133"/>
      <c r="V29" s="133"/>
      <c r="W29" s="133"/>
      <c r="X29" s="133"/>
      <c r="Y29" s="133"/>
      <c r="Z29" s="133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61"/>
      <c r="AT29" s="193"/>
      <c r="AU29" s="136"/>
      <c r="AV29" s="184" t="e">
        <f t="shared" si="28"/>
        <v>#DIV/0!</v>
      </c>
      <c r="AW29" s="193"/>
      <c r="AX29" s="136"/>
      <c r="AY29" s="184" t="e">
        <f t="shared" si="29"/>
        <v>#DIV/0!</v>
      </c>
      <c r="AZ29" s="193"/>
      <c r="BA29" s="136"/>
      <c r="BB29" s="184" t="e">
        <f t="shared" si="30"/>
        <v>#DIV/0!</v>
      </c>
      <c r="BC29" s="153"/>
      <c r="BD29" s="136"/>
      <c r="BE29" s="136"/>
      <c r="BF29" s="136"/>
      <c r="BG29" s="136"/>
      <c r="BH29" s="136"/>
      <c r="BI29" s="136"/>
      <c r="BJ29" s="161"/>
      <c r="BK29" s="161"/>
      <c r="BL29" s="161"/>
      <c r="BM29" s="152"/>
      <c r="BN29" s="43">
        <f t="shared" si="1"/>
        <v>0</v>
      </c>
      <c r="BO29" s="43">
        <f t="shared" si="2"/>
        <v>0</v>
      </c>
      <c r="BP29" s="43" t="e">
        <f t="shared" si="3"/>
        <v>#DIV/0!</v>
      </c>
      <c r="BQ29" s="43">
        <f t="shared" si="4"/>
        <v>0</v>
      </c>
      <c r="BR29" s="43">
        <f t="shared" si="5"/>
        <v>0</v>
      </c>
      <c r="BS29" s="43" t="e">
        <f t="shared" si="6"/>
        <v>#DIV/0!</v>
      </c>
      <c r="BT29" s="43" t="e">
        <f>(#REF!*86400)/2</f>
        <v>#REF!</v>
      </c>
      <c r="BU29" s="43" t="e">
        <f t="shared" si="7"/>
        <v>#DIV/0!</v>
      </c>
      <c r="BV29" s="43" t="e">
        <f t="shared" si="8"/>
        <v>#VALUE!</v>
      </c>
      <c r="BW29" s="44" t="e">
        <f t="shared" si="9"/>
        <v>#REF!</v>
      </c>
      <c r="BX29" s="43" t="e">
        <f t="shared" si="10"/>
        <v>#VALUE!</v>
      </c>
      <c r="BY29" s="43" t="e">
        <f t="shared" si="11"/>
        <v>#VALUE!</v>
      </c>
      <c r="BZ29" s="44" t="e">
        <f t="shared" si="12"/>
        <v>#REF!</v>
      </c>
      <c r="CA29" s="44" t="e">
        <f t="shared" si="13"/>
        <v>#REF!</v>
      </c>
      <c r="CB29" t="str">
        <f t="shared" si="14"/>
        <v>19000100</v>
      </c>
      <c r="CC29" s="55">
        <f t="shared" si="15"/>
        <v>0</v>
      </c>
      <c r="CD29" s="114" t="e">
        <f t="shared" si="16"/>
        <v>#N/A</v>
      </c>
      <c r="CE29" s="114" t="e">
        <f t="shared" si="17"/>
        <v>#N/A</v>
      </c>
      <c r="CF29" s="114" t="e">
        <f t="shared" si="18"/>
        <v>#N/A</v>
      </c>
      <c r="CG29" s="114" t="e">
        <f t="shared" si="19"/>
        <v>#N/A</v>
      </c>
      <c r="CH29" s="114" t="e">
        <f t="shared" si="20"/>
        <v>#N/A</v>
      </c>
      <c r="CI29" s="114" t="e">
        <f t="shared" si="21"/>
        <v>#N/A</v>
      </c>
      <c r="CJ29" s="114" t="e">
        <f t="shared" si="22"/>
        <v>#N/A</v>
      </c>
      <c r="CK29" s="114" t="e">
        <f t="shared" si="23"/>
        <v>#N/A</v>
      </c>
      <c r="CL29" s="114" t="e">
        <f t="shared" si="24"/>
        <v>#N/A</v>
      </c>
    </row>
    <row r="30" spans="1:90">
      <c r="A30" s="149" t="str">
        <f t="shared" si="0"/>
        <v xml:space="preserve"> 19000100</v>
      </c>
      <c r="B30" s="153"/>
      <c r="C30" s="130"/>
      <c r="D30" s="136"/>
      <c r="E30" s="136"/>
      <c r="F30" s="136"/>
      <c r="G30" s="136"/>
      <c r="H30" s="136"/>
      <c r="I30" s="131"/>
      <c r="J30" s="168"/>
      <c r="K30" s="174"/>
      <c r="L30" s="195"/>
      <c r="M30" s="184" t="e">
        <f t="shared" si="25"/>
        <v>#DIV/0!</v>
      </c>
      <c r="N30" s="174"/>
      <c r="O30" s="195"/>
      <c r="P30" s="184" t="e">
        <f t="shared" si="26"/>
        <v>#DIV/0!</v>
      </c>
      <c r="Q30" s="174"/>
      <c r="R30" s="195"/>
      <c r="S30" s="184" t="e">
        <f t="shared" si="27"/>
        <v>#DIV/0!</v>
      </c>
      <c r="T30" s="170"/>
      <c r="U30" s="133"/>
      <c r="V30" s="133"/>
      <c r="W30" s="133"/>
      <c r="X30" s="133"/>
      <c r="Y30" s="133"/>
      <c r="Z30" s="133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61"/>
      <c r="AT30" s="193"/>
      <c r="AU30" s="136"/>
      <c r="AV30" s="184" t="e">
        <f t="shared" si="28"/>
        <v>#DIV/0!</v>
      </c>
      <c r="AW30" s="193"/>
      <c r="AX30" s="136"/>
      <c r="AY30" s="184" t="e">
        <f t="shared" si="29"/>
        <v>#DIV/0!</v>
      </c>
      <c r="AZ30" s="193"/>
      <c r="BA30" s="136"/>
      <c r="BB30" s="184" t="e">
        <f t="shared" si="30"/>
        <v>#DIV/0!</v>
      </c>
      <c r="BC30" s="153"/>
      <c r="BD30" s="136"/>
      <c r="BE30" s="136"/>
      <c r="BF30" s="136"/>
      <c r="BG30" s="136"/>
      <c r="BH30" s="136"/>
      <c r="BI30" s="136"/>
      <c r="BJ30" s="161"/>
      <c r="BK30" s="161"/>
      <c r="BL30" s="161"/>
      <c r="BM30" s="152"/>
      <c r="BN30" s="43">
        <f t="shared" si="1"/>
        <v>0</v>
      </c>
      <c r="BO30" s="43">
        <f t="shared" si="2"/>
        <v>0</v>
      </c>
      <c r="BP30" s="43" t="e">
        <f t="shared" si="3"/>
        <v>#DIV/0!</v>
      </c>
      <c r="BQ30" s="43">
        <f t="shared" si="4"/>
        <v>0</v>
      </c>
      <c r="BR30" s="43">
        <f t="shared" si="5"/>
        <v>0</v>
      </c>
      <c r="BS30" s="43" t="e">
        <f t="shared" si="6"/>
        <v>#DIV/0!</v>
      </c>
      <c r="BT30" s="43" t="e">
        <f>(#REF!*86400)/2</f>
        <v>#REF!</v>
      </c>
      <c r="BU30" s="43" t="e">
        <f t="shared" si="7"/>
        <v>#DIV/0!</v>
      </c>
      <c r="BV30" s="43" t="e">
        <f t="shared" si="8"/>
        <v>#VALUE!</v>
      </c>
      <c r="BW30" s="44" t="e">
        <f t="shared" si="9"/>
        <v>#REF!</v>
      </c>
      <c r="BX30" s="43" t="e">
        <f t="shared" si="10"/>
        <v>#VALUE!</v>
      </c>
      <c r="BY30" s="43" t="e">
        <f t="shared" si="11"/>
        <v>#VALUE!</v>
      </c>
      <c r="BZ30" s="44" t="e">
        <f t="shared" si="12"/>
        <v>#REF!</v>
      </c>
      <c r="CA30" s="44" t="e">
        <f t="shared" si="13"/>
        <v>#REF!</v>
      </c>
      <c r="CB30" t="str">
        <f t="shared" si="14"/>
        <v>19000100</v>
      </c>
      <c r="CC30" s="55">
        <f t="shared" si="15"/>
        <v>0</v>
      </c>
      <c r="CD30" s="114" t="e">
        <f t="shared" si="16"/>
        <v>#N/A</v>
      </c>
      <c r="CE30" s="114" t="e">
        <f t="shared" si="17"/>
        <v>#N/A</v>
      </c>
      <c r="CF30" s="114" t="e">
        <f t="shared" si="18"/>
        <v>#N/A</v>
      </c>
      <c r="CG30" s="114" t="e">
        <f t="shared" si="19"/>
        <v>#N/A</v>
      </c>
      <c r="CH30" s="114" t="e">
        <f t="shared" si="20"/>
        <v>#N/A</v>
      </c>
      <c r="CI30" s="114" t="e">
        <f t="shared" si="21"/>
        <v>#N/A</v>
      </c>
      <c r="CJ30" s="114" t="e">
        <f t="shared" si="22"/>
        <v>#N/A</v>
      </c>
      <c r="CK30" s="114" t="e">
        <f t="shared" si="23"/>
        <v>#N/A</v>
      </c>
      <c r="CL30" s="114" t="e">
        <f t="shared" si="24"/>
        <v>#N/A</v>
      </c>
    </row>
    <row r="31" spans="1:90">
      <c r="A31" s="149" t="str">
        <f t="shared" si="0"/>
        <v xml:space="preserve"> 19000100</v>
      </c>
      <c r="B31" s="153"/>
      <c r="C31" s="130"/>
      <c r="D31" s="136"/>
      <c r="E31" s="136"/>
      <c r="F31" s="136"/>
      <c r="G31" s="136"/>
      <c r="H31" s="136"/>
      <c r="I31" s="131"/>
      <c r="J31" s="168"/>
      <c r="K31" s="174"/>
      <c r="L31" s="195"/>
      <c r="M31" s="184" t="e">
        <f t="shared" si="25"/>
        <v>#DIV/0!</v>
      </c>
      <c r="N31" s="174"/>
      <c r="O31" s="195"/>
      <c r="P31" s="184" t="e">
        <f t="shared" si="26"/>
        <v>#DIV/0!</v>
      </c>
      <c r="Q31" s="174"/>
      <c r="R31" s="195"/>
      <c r="S31" s="184" t="e">
        <f t="shared" si="27"/>
        <v>#DIV/0!</v>
      </c>
      <c r="T31" s="170"/>
      <c r="U31" s="133"/>
      <c r="V31" s="133"/>
      <c r="W31" s="133"/>
      <c r="X31" s="133"/>
      <c r="Y31" s="133"/>
      <c r="Z31" s="133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61"/>
      <c r="AT31" s="193"/>
      <c r="AU31" s="136"/>
      <c r="AV31" s="184" t="e">
        <f t="shared" si="28"/>
        <v>#DIV/0!</v>
      </c>
      <c r="AW31" s="193"/>
      <c r="AX31" s="136"/>
      <c r="AY31" s="184" t="e">
        <f t="shared" si="29"/>
        <v>#DIV/0!</v>
      </c>
      <c r="AZ31" s="193"/>
      <c r="BA31" s="136"/>
      <c r="BB31" s="184" t="e">
        <f t="shared" si="30"/>
        <v>#DIV/0!</v>
      </c>
      <c r="BC31" s="153"/>
      <c r="BD31" s="136"/>
      <c r="BE31" s="136"/>
      <c r="BF31" s="136"/>
      <c r="BG31" s="136"/>
      <c r="BH31" s="136"/>
      <c r="BI31" s="136"/>
      <c r="BJ31" s="161"/>
      <c r="BK31" s="161"/>
      <c r="BL31" s="161"/>
      <c r="BM31" s="152"/>
      <c r="BN31" s="43">
        <f t="shared" si="1"/>
        <v>0</v>
      </c>
      <c r="BO31" s="43">
        <f t="shared" si="2"/>
        <v>0</v>
      </c>
      <c r="BP31" s="43" t="e">
        <f t="shared" si="3"/>
        <v>#DIV/0!</v>
      </c>
      <c r="BQ31" s="43">
        <f t="shared" si="4"/>
        <v>0</v>
      </c>
      <c r="BR31" s="43">
        <f t="shared" si="5"/>
        <v>0</v>
      </c>
      <c r="BS31" s="43" t="e">
        <f t="shared" si="6"/>
        <v>#DIV/0!</v>
      </c>
      <c r="BT31" s="43" t="e">
        <f>(#REF!*86400)/2</f>
        <v>#REF!</v>
      </c>
      <c r="BU31" s="43" t="e">
        <f t="shared" si="7"/>
        <v>#DIV/0!</v>
      </c>
      <c r="BV31" s="43" t="e">
        <f t="shared" si="8"/>
        <v>#VALUE!</v>
      </c>
      <c r="BW31" s="44" t="e">
        <f t="shared" si="9"/>
        <v>#REF!</v>
      </c>
      <c r="BX31" s="43" t="e">
        <f t="shared" si="10"/>
        <v>#VALUE!</v>
      </c>
      <c r="BY31" s="43" t="e">
        <f t="shared" si="11"/>
        <v>#VALUE!</v>
      </c>
      <c r="BZ31" s="44" t="e">
        <f t="shared" si="12"/>
        <v>#REF!</v>
      </c>
      <c r="CA31" s="44" t="e">
        <f t="shared" si="13"/>
        <v>#REF!</v>
      </c>
      <c r="CB31" t="str">
        <f t="shared" si="14"/>
        <v>19000100</v>
      </c>
      <c r="CC31" s="55">
        <f t="shared" si="15"/>
        <v>0</v>
      </c>
      <c r="CD31" s="114" t="e">
        <f t="shared" si="16"/>
        <v>#N/A</v>
      </c>
      <c r="CE31" s="114" t="e">
        <f t="shared" si="17"/>
        <v>#N/A</v>
      </c>
      <c r="CF31" s="114" t="e">
        <f t="shared" si="18"/>
        <v>#N/A</v>
      </c>
      <c r="CG31" s="114" t="e">
        <f t="shared" si="19"/>
        <v>#N/A</v>
      </c>
      <c r="CH31" s="114" t="e">
        <f t="shared" si="20"/>
        <v>#N/A</v>
      </c>
      <c r="CI31" s="114" t="e">
        <f t="shared" si="21"/>
        <v>#N/A</v>
      </c>
      <c r="CJ31" s="114" t="e">
        <f t="shared" si="22"/>
        <v>#N/A</v>
      </c>
      <c r="CK31" s="114" t="e">
        <f t="shared" si="23"/>
        <v>#N/A</v>
      </c>
      <c r="CL31" s="114" t="e">
        <f t="shared" si="24"/>
        <v>#N/A</v>
      </c>
    </row>
    <row r="32" spans="1:90">
      <c r="A32" s="149" t="str">
        <f t="shared" si="0"/>
        <v xml:space="preserve"> 19000100</v>
      </c>
      <c r="B32" s="153"/>
      <c r="C32" s="130"/>
      <c r="D32" s="136"/>
      <c r="E32" s="136"/>
      <c r="F32" s="136"/>
      <c r="G32" s="136"/>
      <c r="H32" s="136"/>
      <c r="I32" s="131"/>
      <c r="J32" s="168"/>
      <c r="K32" s="174"/>
      <c r="L32" s="195"/>
      <c r="M32" s="184" t="e">
        <f t="shared" si="25"/>
        <v>#DIV/0!</v>
      </c>
      <c r="N32" s="174"/>
      <c r="O32" s="195"/>
      <c r="P32" s="184" t="e">
        <f t="shared" si="26"/>
        <v>#DIV/0!</v>
      </c>
      <c r="Q32" s="174"/>
      <c r="R32" s="195"/>
      <c r="S32" s="184" t="e">
        <f t="shared" si="27"/>
        <v>#DIV/0!</v>
      </c>
      <c r="T32" s="170"/>
      <c r="U32" s="133"/>
      <c r="V32" s="133"/>
      <c r="W32" s="133"/>
      <c r="X32" s="133"/>
      <c r="Y32" s="133"/>
      <c r="Z32" s="133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61"/>
      <c r="AT32" s="193"/>
      <c r="AU32" s="136"/>
      <c r="AV32" s="184" t="e">
        <f t="shared" si="28"/>
        <v>#DIV/0!</v>
      </c>
      <c r="AW32" s="193"/>
      <c r="AX32" s="136"/>
      <c r="AY32" s="184" t="e">
        <f t="shared" si="29"/>
        <v>#DIV/0!</v>
      </c>
      <c r="AZ32" s="193"/>
      <c r="BA32" s="136"/>
      <c r="BB32" s="184" t="e">
        <f t="shared" si="30"/>
        <v>#DIV/0!</v>
      </c>
      <c r="BC32" s="153"/>
      <c r="BD32" s="136"/>
      <c r="BE32" s="136"/>
      <c r="BF32" s="136"/>
      <c r="BG32" s="136"/>
      <c r="BH32" s="136"/>
      <c r="BI32" s="136"/>
      <c r="BJ32" s="161"/>
      <c r="BK32" s="161"/>
      <c r="BL32" s="161"/>
      <c r="BM32" s="152"/>
      <c r="BN32" s="43">
        <f t="shared" si="1"/>
        <v>0</v>
      </c>
      <c r="BO32" s="43">
        <f t="shared" si="2"/>
        <v>0</v>
      </c>
      <c r="BP32" s="43" t="e">
        <f t="shared" si="3"/>
        <v>#DIV/0!</v>
      </c>
      <c r="BQ32" s="43">
        <f t="shared" si="4"/>
        <v>0</v>
      </c>
      <c r="BR32" s="43">
        <f t="shared" si="5"/>
        <v>0</v>
      </c>
      <c r="BS32" s="43" t="e">
        <f t="shared" si="6"/>
        <v>#DIV/0!</v>
      </c>
      <c r="BT32" s="43" t="e">
        <f>(#REF!*86400)/2</f>
        <v>#REF!</v>
      </c>
      <c r="BU32" s="43" t="e">
        <f t="shared" si="7"/>
        <v>#DIV/0!</v>
      </c>
      <c r="BV32" s="43" t="e">
        <f t="shared" si="8"/>
        <v>#VALUE!</v>
      </c>
      <c r="BW32" s="44" t="e">
        <f t="shared" si="9"/>
        <v>#REF!</v>
      </c>
      <c r="BX32" s="43" t="e">
        <f t="shared" si="10"/>
        <v>#VALUE!</v>
      </c>
      <c r="BY32" s="43" t="e">
        <f t="shared" si="11"/>
        <v>#VALUE!</v>
      </c>
      <c r="BZ32" s="44" t="e">
        <f t="shared" si="12"/>
        <v>#REF!</v>
      </c>
      <c r="CA32" s="44" t="e">
        <f t="shared" si="13"/>
        <v>#REF!</v>
      </c>
      <c r="CB32" t="str">
        <f t="shared" si="14"/>
        <v>19000100</v>
      </c>
      <c r="CC32" s="55">
        <f t="shared" si="15"/>
        <v>0</v>
      </c>
      <c r="CD32" s="114" t="e">
        <f t="shared" si="16"/>
        <v>#N/A</v>
      </c>
      <c r="CE32" s="114" t="e">
        <f t="shared" si="17"/>
        <v>#N/A</v>
      </c>
      <c r="CF32" s="114" t="e">
        <f t="shared" si="18"/>
        <v>#N/A</v>
      </c>
      <c r="CG32" s="114" t="e">
        <f t="shared" si="19"/>
        <v>#N/A</v>
      </c>
      <c r="CH32" s="114" t="e">
        <f t="shared" si="20"/>
        <v>#N/A</v>
      </c>
      <c r="CI32" s="114" t="e">
        <f t="shared" si="21"/>
        <v>#N/A</v>
      </c>
      <c r="CJ32" s="114" t="e">
        <f t="shared" si="22"/>
        <v>#N/A</v>
      </c>
      <c r="CK32" s="114" t="e">
        <f t="shared" si="23"/>
        <v>#N/A</v>
      </c>
      <c r="CL32" s="114" t="e">
        <f t="shared" si="24"/>
        <v>#N/A</v>
      </c>
    </row>
    <row r="33" spans="1:90">
      <c r="A33" s="149" t="str">
        <f t="shared" si="0"/>
        <v xml:space="preserve"> 19000100</v>
      </c>
      <c r="B33" s="153"/>
      <c r="C33" s="130"/>
      <c r="D33" s="136"/>
      <c r="E33" s="136"/>
      <c r="F33" s="136"/>
      <c r="G33" s="136"/>
      <c r="H33" s="136"/>
      <c r="I33" s="131"/>
      <c r="J33" s="168"/>
      <c r="K33" s="174"/>
      <c r="L33" s="195"/>
      <c r="M33" s="184" t="e">
        <f t="shared" si="25"/>
        <v>#DIV/0!</v>
      </c>
      <c r="N33" s="174"/>
      <c r="O33" s="195"/>
      <c r="P33" s="184" t="e">
        <f t="shared" si="26"/>
        <v>#DIV/0!</v>
      </c>
      <c r="Q33" s="174"/>
      <c r="R33" s="195"/>
      <c r="S33" s="184" t="e">
        <f t="shared" si="27"/>
        <v>#DIV/0!</v>
      </c>
      <c r="T33" s="170"/>
      <c r="U33" s="133"/>
      <c r="V33" s="133"/>
      <c r="W33" s="133"/>
      <c r="X33" s="133"/>
      <c r="Y33" s="133"/>
      <c r="Z33" s="133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61"/>
      <c r="AT33" s="193"/>
      <c r="AU33" s="136"/>
      <c r="AV33" s="184" t="e">
        <f t="shared" si="28"/>
        <v>#DIV/0!</v>
      </c>
      <c r="AW33" s="193"/>
      <c r="AX33" s="136"/>
      <c r="AY33" s="184" t="e">
        <f t="shared" si="29"/>
        <v>#DIV/0!</v>
      </c>
      <c r="AZ33" s="193"/>
      <c r="BA33" s="136"/>
      <c r="BB33" s="184" t="e">
        <f t="shared" si="30"/>
        <v>#DIV/0!</v>
      </c>
      <c r="BC33" s="153"/>
      <c r="BD33" s="136"/>
      <c r="BE33" s="136"/>
      <c r="BF33" s="136"/>
      <c r="BG33" s="136"/>
      <c r="BH33" s="136"/>
      <c r="BI33" s="136"/>
      <c r="BJ33" s="161"/>
      <c r="BK33" s="161"/>
      <c r="BL33" s="161"/>
      <c r="BM33" s="152"/>
      <c r="BN33" s="43">
        <f t="shared" si="1"/>
        <v>0</v>
      </c>
      <c r="BO33" s="43">
        <f t="shared" si="2"/>
        <v>0</v>
      </c>
      <c r="BP33" s="43" t="e">
        <f t="shared" si="3"/>
        <v>#DIV/0!</v>
      </c>
      <c r="BQ33" s="43">
        <f t="shared" si="4"/>
        <v>0</v>
      </c>
      <c r="BR33" s="43">
        <f t="shared" si="5"/>
        <v>0</v>
      </c>
      <c r="BS33" s="43" t="e">
        <f t="shared" si="6"/>
        <v>#DIV/0!</v>
      </c>
      <c r="BT33" s="43" t="e">
        <f>(#REF!*86400)/2</f>
        <v>#REF!</v>
      </c>
      <c r="BU33" s="43" t="e">
        <f t="shared" si="7"/>
        <v>#DIV/0!</v>
      </c>
      <c r="BV33" s="43" t="e">
        <f t="shared" si="8"/>
        <v>#VALUE!</v>
      </c>
      <c r="BW33" s="44" t="e">
        <f t="shared" si="9"/>
        <v>#REF!</v>
      </c>
      <c r="BX33" s="43" t="e">
        <f t="shared" si="10"/>
        <v>#VALUE!</v>
      </c>
      <c r="BY33" s="43" t="e">
        <f t="shared" si="11"/>
        <v>#VALUE!</v>
      </c>
      <c r="BZ33" s="44" t="e">
        <f t="shared" si="12"/>
        <v>#REF!</v>
      </c>
      <c r="CA33" s="44" t="e">
        <f t="shared" si="13"/>
        <v>#REF!</v>
      </c>
      <c r="CB33" t="str">
        <f t="shared" si="14"/>
        <v>19000100</v>
      </c>
      <c r="CC33" s="55">
        <f t="shared" si="15"/>
        <v>0</v>
      </c>
      <c r="CD33" s="114" t="e">
        <f t="shared" si="16"/>
        <v>#N/A</v>
      </c>
      <c r="CE33" s="114" t="e">
        <f t="shared" si="17"/>
        <v>#N/A</v>
      </c>
      <c r="CF33" s="114" t="e">
        <f t="shared" si="18"/>
        <v>#N/A</v>
      </c>
      <c r="CG33" s="114" t="e">
        <f t="shared" si="19"/>
        <v>#N/A</v>
      </c>
      <c r="CH33" s="114" t="e">
        <f t="shared" si="20"/>
        <v>#N/A</v>
      </c>
      <c r="CI33" s="114" t="e">
        <f t="shared" si="21"/>
        <v>#N/A</v>
      </c>
      <c r="CJ33" s="114" t="e">
        <f t="shared" si="22"/>
        <v>#N/A</v>
      </c>
      <c r="CK33" s="114" t="e">
        <f t="shared" si="23"/>
        <v>#N/A</v>
      </c>
      <c r="CL33" s="114" t="e">
        <f t="shared" si="24"/>
        <v>#N/A</v>
      </c>
    </row>
    <row r="34" spans="1:90">
      <c r="A34" s="149" t="str">
        <f t="shared" si="0"/>
        <v xml:space="preserve"> 19000100</v>
      </c>
      <c r="B34" s="153"/>
      <c r="C34" s="130"/>
      <c r="D34" s="136"/>
      <c r="E34" s="136"/>
      <c r="F34" s="136"/>
      <c r="G34" s="136"/>
      <c r="H34" s="136"/>
      <c r="I34" s="131"/>
      <c r="J34" s="168"/>
      <c r="K34" s="174"/>
      <c r="L34" s="195"/>
      <c r="M34" s="184" t="e">
        <f t="shared" si="25"/>
        <v>#DIV/0!</v>
      </c>
      <c r="N34" s="174"/>
      <c r="O34" s="195"/>
      <c r="P34" s="184" t="e">
        <f t="shared" si="26"/>
        <v>#DIV/0!</v>
      </c>
      <c r="Q34" s="174"/>
      <c r="R34" s="195"/>
      <c r="S34" s="184" t="e">
        <f t="shared" si="27"/>
        <v>#DIV/0!</v>
      </c>
      <c r="T34" s="170"/>
      <c r="U34" s="133"/>
      <c r="V34" s="133"/>
      <c r="W34" s="133"/>
      <c r="X34" s="133"/>
      <c r="Y34" s="133"/>
      <c r="Z34" s="133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61"/>
      <c r="AT34" s="193"/>
      <c r="AU34" s="136"/>
      <c r="AV34" s="184" t="e">
        <f t="shared" si="28"/>
        <v>#DIV/0!</v>
      </c>
      <c r="AW34" s="193"/>
      <c r="AX34" s="136"/>
      <c r="AY34" s="184" t="e">
        <f t="shared" si="29"/>
        <v>#DIV/0!</v>
      </c>
      <c r="AZ34" s="193"/>
      <c r="BA34" s="136"/>
      <c r="BB34" s="184" t="e">
        <f t="shared" si="30"/>
        <v>#DIV/0!</v>
      </c>
      <c r="BC34" s="153"/>
      <c r="BD34" s="136"/>
      <c r="BE34" s="136"/>
      <c r="BF34" s="136"/>
      <c r="BG34" s="136"/>
      <c r="BH34" s="136"/>
      <c r="BI34" s="136"/>
      <c r="BJ34" s="161"/>
      <c r="BK34" s="161"/>
      <c r="BL34" s="161"/>
      <c r="BM34" s="152"/>
      <c r="BN34" s="43">
        <f t="shared" si="1"/>
        <v>0</v>
      </c>
      <c r="BO34" s="43">
        <f t="shared" si="2"/>
        <v>0</v>
      </c>
      <c r="BP34" s="43" t="e">
        <f t="shared" si="3"/>
        <v>#DIV/0!</v>
      </c>
      <c r="BQ34" s="43">
        <f t="shared" si="4"/>
        <v>0</v>
      </c>
      <c r="BR34" s="43">
        <f t="shared" si="5"/>
        <v>0</v>
      </c>
      <c r="BS34" s="43" t="e">
        <f t="shared" si="6"/>
        <v>#DIV/0!</v>
      </c>
      <c r="BT34" s="43" t="e">
        <f>(#REF!*86400)/2</f>
        <v>#REF!</v>
      </c>
      <c r="BU34" s="43" t="e">
        <f t="shared" si="7"/>
        <v>#DIV/0!</v>
      </c>
      <c r="BV34" s="43" t="e">
        <f t="shared" si="8"/>
        <v>#VALUE!</v>
      </c>
      <c r="BW34" s="44" t="e">
        <f t="shared" si="9"/>
        <v>#REF!</v>
      </c>
      <c r="BX34" s="43" t="e">
        <f t="shared" si="10"/>
        <v>#VALUE!</v>
      </c>
      <c r="BY34" s="43" t="e">
        <f t="shared" si="11"/>
        <v>#VALUE!</v>
      </c>
      <c r="BZ34" s="44" t="e">
        <f t="shared" si="12"/>
        <v>#REF!</v>
      </c>
      <c r="CA34" s="44" t="e">
        <f t="shared" si="13"/>
        <v>#REF!</v>
      </c>
      <c r="CB34" t="str">
        <f t="shared" si="14"/>
        <v>19000100</v>
      </c>
      <c r="CC34" s="55">
        <f t="shared" si="15"/>
        <v>0</v>
      </c>
      <c r="CD34" s="114" t="e">
        <f t="shared" si="16"/>
        <v>#N/A</v>
      </c>
      <c r="CE34" s="114" t="e">
        <f t="shared" si="17"/>
        <v>#N/A</v>
      </c>
      <c r="CF34" s="114" t="e">
        <f t="shared" si="18"/>
        <v>#N/A</v>
      </c>
      <c r="CG34" s="114" t="e">
        <f t="shared" si="19"/>
        <v>#N/A</v>
      </c>
      <c r="CH34" s="114" t="e">
        <f t="shared" si="20"/>
        <v>#N/A</v>
      </c>
      <c r="CI34" s="114" t="e">
        <f t="shared" si="21"/>
        <v>#N/A</v>
      </c>
      <c r="CJ34" s="114" t="e">
        <f t="shared" si="22"/>
        <v>#N/A</v>
      </c>
      <c r="CK34" s="114" t="e">
        <f t="shared" si="23"/>
        <v>#N/A</v>
      </c>
      <c r="CL34" s="114" t="e">
        <f t="shared" si="24"/>
        <v>#N/A</v>
      </c>
    </row>
    <row r="35" spans="1:90">
      <c r="A35" s="149" t="str">
        <f t="shared" si="0"/>
        <v xml:space="preserve"> 19000100</v>
      </c>
      <c r="B35" s="153"/>
      <c r="C35" s="130"/>
      <c r="D35" s="136"/>
      <c r="E35" s="136"/>
      <c r="F35" s="136"/>
      <c r="G35" s="136"/>
      <c r="H35" s="136"/>
      <c r="I35" s="131"/>
      <c r="J35" s="168"/>
      <c r="K35" s="174"/>
      <c r="L35" s="195"/>
      <c r="M35" s="184" t="e">
        <f t="shared" si="25"/>
        <v>#DIV/0!</v>
      </c>
      <c r="N35" s="174"/>
      <c r="O35" s="195"/>
      <c r="P35" s="184" t="e">
        <f t="shared" si="26"/>
        <v>#DIV/0!</v>
      </c>
      <c r="Q35" s="174"/>
      <c r="R35" s="195"/>
      <c r="S35" s="184" t="e">
        <f t="shared" si="27"/>
        <v>#DIV/0!</v>
      </c>
      <c r="T35" s="170"/>
      <c r="U35" s="133"/>
      <c r="V35" s="133"/>
      <c r="W35" s="133"/>
      <c r="X35" s="133"/>
      <c r="Y35" s="133"/>
      <c r="Z35" s="133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61"/>
      <c r="AT35" s="193"/>
      <c r="AU35" s="136"/>
      <c r="AV35" s="184" t="e">
        <f t="shared" si="28"/>
        <v>#DIV/0!</v>
      </c>
      <c r="AW35" s="193"/>
      <c r="AX35" s="136"/>
      <c r="AY35" s="184" t="e">
        <f t="shared" si="29"/>
        <v>#DIV/0!</v>
      </c>
      <c r="AZ35" s="193"/>
      <c r="BA35" s="136"/>
      <c r="BB35" s="184" t="e">
        <f t="shared" si="30"/>
        <v>#DIV/0!</v>
      </c>
      <c r="BC35" s="153"/>
      <c r="BD35" s="136"/>
      <c r="BE35" s="136"/>
      <c r="BF35" s="136"/>
      <c r="BG35" s="136"/>
      <c r="BH35" s="136"/>
      <c r="BI35" s="136"/>
      <c r="BJ35" s="161"/>
      <c r="BK35" s="161"/>
      <c r="BL35" s="161"/>
      <c r="BM35" s="152"/>
      <c r="BN35" s="43">
        <f t="shared" si="1"/>
        <v>0</v>
      </c>
      <c r="BO35" s="43">
        <f t="shared" si="2"/>
        <v>0</v>
      </c>
      <c r="BP35" s="43" t="e">
        <f t="shared" si="3"/>
        <v>#DIV/0!</v>
      </c>
      <c r="BQ35" s="43">
        <f t="shared" si="4"/>
        <v>0</v>
      </c>
      <c r="BR35" s="43">
        <f t="shared" si="5"/>
        <v>0</v>
      </c>
      <c r="BS35" s="43" t="e">
        <f t="shared" si="6"/>
        <v>#DIV/0!</v>
      </c>
      <c r="BT35" s="43" t="e">
        <f>(#REF!*86400)/2</f>
        <v>#REF!</v>
      </c>
      <c r="BU35" s="43" t="e">
        <f t="shared" si="7"/>
        <v>#DIV/0!</v>
      </c>
      <c r="BV35" s="43" t="e">
        <f t="shared" si="8"/>
        <v>#VALUE!</v>
      </c>
      <c r="BW35" s="44" t="e">
        <f t="shared" si="9"/>
        <v>#REF!</v>
      </c>
      <c r="BX35" s="43" t="e">
        <f t="shared" si="10"/>
        <v>#VALUE!</v>
      </c>
      <c r="BY35" s="43" t="e">
        <f t="shared" si="11"/>
        <v>#VALUE!</v>
      </c>
      <c r="BZ35" s="44" t="e">
        <f t="shared" si="12"/>
        <v>#REF!</v>
      </c>
      <c r="CA35" s="44" t="e">
        <f t="shared" si="13"/>
        <v>#REF!</v>
      </c>
      <c r="CB35" t="str">
        <f t="shared" si="14"/>
        <v>19000100</v>
      </c>
      <c r="CC35" s="55">
        <f t="shared" si="15"/>
        <v>0</v>
      </c>
      <c r="CD35" s="114" t="e">
        <f t="shared" si="16"/>
        <v>#N/A</v>
      </c>
      <c r="CE35" s="114" t="e">
        <f t="shared" si="17"/>
        <v>#N/A</v>
      </c>
      <c r="CF35" s="114" t="e">
        <f t="shared" si="18"/>
        <v>#N/A</v>
      </c>
      <c r="CG35" s="114" t="e">
        <f t="shared" si="19"/>
        <v>#N/A</v>
      </c>
      <c r="CH35" s="114" t="e">
        <f t="shared" si="20"/>
        <v>#N/A</v>
      </c>
      <c r="CI35" s="114" t="e">
        <f t="shared" si="21"/>
        <v>#N/A</v>
      </c>
      <c r="CJ35" s="114" t="e">
        <f t="shared" si="22"/>
        <v>#N/A</v>
      </c>
      <c r="CK35" s="114" t="e">
        <f t="shared" si="23"/>
        <v>#N/A</v>
      </c>
      <c r="CL35" s="114" t="e">
        <f t="shared" si="24"/>
        <v>#N/A</v>
      </c>
    </row>
    <row r="36" spans="1:90">
      <c r="A36" s="149" t="str">
        <f t="shared" si="0"/>
        <v xml:space="preserve"> 19000100</v>
      </c>
      <c r="B36" s="153"/>
      <c r="C36" s="130"/>
      <c r="D36" s="136"/>
      <c r="E36" s="136"/>
      <c r="F36" s="136"/>
      <c r="G36" s="136"/>
      <c r="H36" s="136"/>
      <c r="I36" s="131"/>
      <c r="J36" s="168"/>
      <c r="K36" s="174"/>
      <c r="L36" s="195"/>
      <c r="M36" s="184" t="e">
        <f t="shared" si="25"/>
        <v>#DIV/0!</v>
      </c>
      <c r="N36" s="174"/>
      <c r="O36" s="195"/>
      <c r="P36" s="184" t="e">
        <f t="shared" si="26"/>
        <v>#DIV/0!</v>
      </c>
      <c r="Q36" s="174"/>
      <c r="R36" s="195"/>
      <c r="S36" s="184" t="e">
        <f t="shared" si="27"/>
        <v>#DIV/0!</v>
      </c>
      <c r="T36" s="170"/>
      <c r="U36" s="133"/>
      <c r="V36" s="133"/>
      <c r="W36" s="133"/>
      <c r="X36" s="133"/>
      <c r="Y36" s="133"/>
      <c r="Z36" s="133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61"/>
      <c r="AT36" s="193"/>
      <c r="AU36" s="136"/>
      <c r="AV36" s="184" t="e">
        <f t="shared" si="28"/>
        <v>#DIV/0!</v>
      </c>
      <c r="AW36" s="193"/>
      <c r="AX36" s="136"/>
      <c r="AY36" s="184" t="e">
        <f t="shared" si="29"/>
        <v>#DIV/0!</v>
      </c>
      <c r="AZ36" s="193"/>
      <c r="BA36" s="136"/>
      <c r="BB36" s="184" t="e">
        <f t="shared" si="30"/>
        <v>#DIV/0!</v>
      </c>
      <c r="BC36" s="153"/>
      <c r="BD36" s="136"/>
      <c r="BE36" s="136"/>
      <c r="BF36" s="136"/>
      <c r="BG36" s="136"/>
      <c r="BH36" s="136"/>
      <c r="BI36" s="136"/>
      <c r="BJ36" s="161"/>
      <c r="BK36" s="161"/>
      <c r="BL36" s="161"/>
      <c r="BM36" s="152"/>
      <c r="BN36" s="43">
        <f t="shared" si="1"/>
        <v>0</v>
      </c>
      <c r="BO36" s="43">
        <f t="shared" si="2"/>
        <v>0</v>
      </c>
      <c r="BP36" s="43" t="e">
        <f t="shared" si="3"/>
        <v>#DIV/0!</v>
      </c>
      <c r="BQ36" s="43">
        <f t="shared" si="4"/>
        <v>0</v>
      </c>
      <c r="BR36" s="43">
        <f t="shared" si="5"/>
        <v>0</v>
      </c>
      <c r="BS36" s="43" t="e">
        <f t="shared" si="6"/>
        <v>#DIV/0!</v>
      </c>
      <c r="BT36" s="43" t="e">
        <f>(#REF!*86400)/2</f>
        <v>#REF!</v>
      </c>
      <c r="BU36" s="43" t="e">
        <f t="shared" si="7"/>
        <v>#DIV/0!</v>
      </c>
      <c r="BV36" s="43" t="e">
        <f t="shared" si="8"/>
        <v>#VALUE!</v>
      </c>
      <c r="BW36" s="44" t="e">
        <f t="shared" si="9"/>
        <v>#REF!</v>
      </c>
      <c r="BX36" s="43" t="e">
        <f t="shared" si="10"/>
        <v>#VALUE!</v>
      </c>
      <c r="BY36" s="43" t="e">
        <f t="shared" si="11"/>
        <v>#VALUE!</v>
      </c>
      <c r="BZ36" s="44" t="e">
        <f t="shared" si="12"/>
        <v>#REF!</v>
      </c>
      <c r="CA36" s="44" t="e">
        <f t="shared" si="13"/>
        <v>#REF!</v>
      </c>
      <c r="CB36" t="str">
        <f t="shared" si="14"/>
        <v>19000100</v>
      </c>
      <c r="CC36" s="55">
        <f t="shared" si="15"/>
        <v>0</v>
      </c>
      <c r="CD36" s="114" t="e">
        <f t="shared" si="16"/>
        <v>#N/A</v>
      </c>
      <c r="CE36" s="114" t="e">
        <f t="shared" si="17"/>
        <v>#N/A</v>
      </c>
      <c r="CF36" s="114" t="e">
        <f t="shared" si="18"/>
        <v>#N/A</v>
      </c>
      <c r="CG36" s="114" t="e">
        <f t="shared" si="19"/>
        <v>#N/A</v>
      </c>
      <c r="CH36" s="114" t="e">
        <f t="shared" si="20"/>
        <v>#N/A</v>
      </c>
      <c r="CI36" s="114" t="e">
        <f t="shared" si="21"/>
        <v>#N/A</v>
      </c>
      <c r="CJ36" s="114" t="e">
        <f t="shared" si="22"/>
        <v>#N/A</v>
      </c>
      <c r="CK36" s="114" t="e">
        <f t="shared" si="23"/>
        <v>#N/A</v>
      </c>
      <c r="CL36" s="114" t="e">
        <f t="shared" si="24"/>
        <v>#N/A</v>
      </c>
    </row>
    <row r="37" spans="1:90">
      <c r="A37" s="149" t="str">
        <f t="shared" si="0"/>
        <v xml:space="preserve"> 19000100</v>
      </c>
      <c r="B37" s="153"/>
      <c r="C37" s="130"/>
      <c r="D37" s="136"/>
      <c r="E37" s="136"/>
      <c r="F37" s="136"/>
      <c r="G37" s="136"/>
      <c r="H37" s="136"/>
      <c r="I37" s="131"/>
      <c r="J37" s="168"/>
      <c r="K37" s="174"/>
      <c r="L37" s="195"/>
      <c r="M37" s="184" t="e">
        <f t="shared" si="25"/>
        <v>#DIV/0!</v>
      </c>
      <c r="N37" s="174"/>
      <c r="O37" s="195"/>
      <c r="P37" s="184" t="e">
        <f t="shared" si="26"/>
        <v>#DIV/0!</v>
      </c>
      <c r="Q37" s="174"/>
      <c r="R37" s="195"/>
      <c r="S37" s="184" t="e">
        <f t="shared" si="27"/>
        <v>#DIV/0!</v>
      </c>
      <c r="T37" s="170"/>
      <c r="U37" s="133"/>
      <c r="V37" s="133"/>
      <c r="W37" s="133"/>
      <c r="X37" s="133"/>
      <c r="Y37" s="133"/>
      <c r="Z37" s="133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61"/>
      <c r="AT37" s="193"/>
      <c r="AU37" s="136"/>
      <c r="AV37" s="184" t="e">
        <f t="shared" si="28"/>
        <v>#DIV/0!</v>
      </c>
      <c r="AW37" s="193"/>
      <c r="AX37" s="136"/>
      <c r="AY37" s="184" t="e">
        <f t="shared" si="29"/>
        <v>#DIV/0!</v>
      </c>
      <c r="AZ37" s="193"/>
      <c r="BA37" s="136"/>
      <c r="BB37" s="184" t="e">
        <f t="shared" si="30"/>
        <v>#DIV/0!</v>
      </c>
      <c r="BC37" s="153"/>
      <c r="BD37" s="136"/>
      <c r="BE37" s="136"/>
      <c r="BF37" s="136"/>
      <c r="BG37" s="136"/>
      <c r="BH37" s="136"/>
      <c r="BI37" s="136"/>
      <c r="BJ37" s="161"/>
      <c r="BK37" s="161"/>
      <c r="BL37" s="161"/>
      <c r="BM37" s="152"/>
      <c r="BN37" s="43">
        <f t="shared" si="1"/>
        <v>0</v>
      </c>
      <c r="BO37" s="43">
        <f t="shared" si="2"/>
        <v>0</v>
      </c>
      <c r="BP37" s="43" t="e">
        <f t="shared" si="3"/>
        <v>#DIV/0!</v>
      </c>
      <c r="BQ37" s="43">
        <f t="shared" si="4"/>
        <v>0</v>
      </c>
      <c r="BR37" s="43">
        <f t="shared" si="5"/>
        <v>0</v>
      </c>
      <c r="BS37" s="43" t="e">
        <f t="shared" si="6"/>
        <v>#DIV/0!</v>
      </c>
      <c r="BT37" s="43" t="e">
        <f>(#REF!*86400)/2</f>
        <v>#REF!</v>
      </c>
      <c r="BU37" s="43" t="e">
        <f t="shared" si="7"/>
        <v>#DIV/0!</v>
      </c>
      <c r="BV37" s="43" t="e">
        <f t="shared" si="8"/>
        <v>#VALUE!</v>
      </c>
      <c r="BW37" s="44" t="e">
        <f t="shared" si="9"/>
        <v>#REF!</v>
      </c>
      <c r="BX37" s="43" t="e">
        <f t="shared" si="10"/>
        <v>#VALUE!</v>
      </c>
      <c r="BY37" s="43" t="e">
        <f t="shared" si="11"/>
        <v>#VALUE!</v>
      </c>
      <c r="BZ37" s="44" t="e">
        <f t="shared" si="12"/>
        <v>#REF!</v>
      </c>
      <c r="CA37" s="44" t="e">
        <f t="shared" si="13"/>
        <v>#REF!</v>
      </c>
      <c r="CB37" t="str">
        <f t="shared" si="14"/>
        <v>19000100</v>
      </c>
      <c r="CC37" s="55">
        <f t="shared" si="15"/>
        <v>0</v>
      </c>
      <c r="CD37" s="114" t="e">
        <f t="shared" si="16"/>
        <v>#N/A</v>
      </c>
      <c r="CE37" s="114" t="e">
        <f t="shared" si="17"/>
        <v>#N/A</v>
      </c>
      <c r="CF37" s="114" t="e">
        <f t="shared" si="18"/>
        <v>#N/A</v>
      </c>
      <c r="CG37" s="114" t="e">
        <f t="shared" si="19"/>
        <v>#N/A</v>
      </c>
      <c r="CH37" s="114" t="e">
        <f t="shared" si="20"/>
        <v>#N/A</v>
      </c>
      <c r="CI37" s="114" t="e">
        <f t="shared" si="21"/>
        <v>#N/A</v>
      </c>
      <c r="CJ37" s="114" t="e">
        <f t="shared" si="22"/>
        <v>#N/A</v>
      </c>
      <c r="CK37" s="114" t="e">
        <f t="shared" si="23"/>
        <v>#N/A</v>
      </c>
      <c r="CL37" s="114" t="e">
        <f t="shared" si="24"/>
        <v>#N/A</v>
      </c>
    </row>
    <row r="38" spans="1:90">
      <c r="A38" s="149" t="str">
        <f t="shared" si="0"/>
        <v xml:space="preserve"> 19000100</v>
      </c>
      <c r="B38" s="153"/>
      <c r="C38" s="130"/>
      <c r="D38" s="136"/>
      <c r="E38" s="136"/>
      <c r="F38" s="136"/>
      <c r="G38" s="136"/>
      <c r="H38" s="136"/>
      <c r="I38" s="131"/>
      <c r="J38" s="168"/>
      <c r="K38" s="174"/>
      <c r="L38" s="195"/>
      <c r="M38" s="184" t="e">
        <f t="shared" si="25"/>
        <v>#DIV/0!</v>
      </c>
      <c r="N38" s="174"/>
      <c r="O38" s="195"/>
      <c r="P38" s="184" t="e">
        <f t="shared" si="26"/>
        <v>#DIV/0!</v>
      </c>
      <c r="Q38" s="174"/>
      <c r="R38" s="195"/>
      <c r="S38" s="184" t="e">
        <f t="shared" si="27"/>
        <v>#DIV/0!</v>
      </c>
      <c r="T38" s="170"/>
      <c r="U38" s="133"/>
      <c r="V38" s="133"/>
      <c r="W38" s="133"/>
      <c r="X38" s="133"/>
      <c r="Y38" s="133"/>
      <c r="Z38" s="133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61"/>
      <c r="AT38" s="193"/>
      <c r="AU38" s="136"/>
      <c r="AV38" s="184" t="e">
        <f t="shared" si="28"/>
        <v>#DIV/0!</v>
      </c>
      <c r="AW38" s="193"/>
      <c r="AX38" s="136"/>
      <c r="AY38" s="184" t="e">
        <f t="shared" si="29"/>
        <v>#DIV/0!</v>
      </c>
      <c r="AZ38" s="193"/>
      <c r="BA38" s="136"/>
      <c r="BB38" s="184" t="e">
        <f t="shared" si="30"/>
        <v>#DIV/0!</v>
      </c>
      <c r="BC38" s="153"/>
      <c r="BD38" s="136"/>
      <c r="BE38" s="136"/>
      <c r="BF38" s="136"/>
      <c r="BG38" s="136"/>
      <c r="BH38" s="136"/>
      <c r="BI38" s="136"/>
      <c r="BJ38" s="161"/>
      <c r="BK38" s="161"/>
      <c r="BL38" s="161"/>
      <c r="BM38" s="152"/>
      <c r="BN38" s="43">
        <f t="shared" si="1"/>
        <v>0</v>
      </c>
      <c r="BO38" s="43">
        <f t="shared" si="2"/>
        <v>0</v>
      </c>
      <c r="BP38" s="43" t="e">
        <f t="shared" si="3"/>
        <v>#DIV/0!</v>
      </c>
      <c r="BQ38" s="43">
        <f t="shared" si="4"/>
        <v>0</v>
      </c>
      <c r="BR38" s="43">
        <f t="shared" si="5"/>
        <v>0</v>
      </c>
      <c r="BS38" s="43" t="e">
        <f t="shared" si="6"/>
        <v>#DIV/0!</v>
      </c>
      <c r="BT38" s="43" t="e">
        <f>(#REF!*86400)/2</f>
        <v>#REF!</v>
      </c>
      <c r="BU38" s="43" t="e">
        <f t="shared" si="7"/>
        <v>#DIV/0!</v>
      </c>
      <c r="BV38" s="43" t="e">
        <f t="shared" si="8"/>
        <v>#VALUE!</v>
      </c>
      <c r="BW38" s="44" t="e">
        <f t="shared" si="9"/>
        <v>#REF!</v>
      </c>
      <c r="BX38" s="43" t="e">
        <f t="shared" si="10"/>
        <v>#VALUE!</v>
      </c>
      <c r="BY38" s="43" t="e">
        <f t="shared" si="11"/>
        <v>#VALUE!</v>
      </c>
      <c r="BZ38" s="44" t="e">
        <f t="shared" si="12"/>
        <v>#REF!</v>
      </c>
      <c r="CA38" s="44" t="e">
        <f t="shared" si="13"/>
        <v>#REF!</v>
      </c>
      <c r="CB38" t="str">
        <f t="shared" si="14"/>
        <v>19000100</v>
      </c>
      <c r="CC38" s="55">
        <f t="shared" si="15"/>
        <v>0</v>
      </c>
      <c r="CD38" s="114" t="e">
        <f t="shared" si="16"/>
        <v>#N/A</v>
      </c>
      <c r="CE38" s="114" t="e">
        <f t="shared" si="17"/>
        <v>#N/A</v>
      </c>
      <c r="CF38" s="114" t="e">
        <f t="shared" si="18"/>
        <v>#N/A</v>
      </c>
      <c r="CG38" s="114" t="e">
        <f t="shared" si="19"/>
        <v>#N/A</v>
      </c>
      <c r="CH38" s="114" t="e">
        <f t="shared" si="20"/>
        <v>#N/A</v>
      </c>
      <c r="CI38" s="114" t="e">
        <f t="shared" si="21"/>
        <v>#N/A</v>
      </c>
      <c r="CJ38" s="114" t="e">
        <f t="shared" si="22"/>
        <v>#N/A</v>
      </c>
      <c r="CK38" s="114" t="e">
        <f t="shared" si="23"/>
        <v>#N/A</v>
      </c>
      <c r="CL38" s="114" t="e">
        <f t="shared" si="24"/>
        <v>#N/A</v>
      </c>
    </row>
    <row r="39" spans="1:90">
      <c r="A39" s="149" t="str">
        <f t="shared" si="0"/>
        <v xml:space="preserve"> 19000100</v>
      </c>
      <c r="B39" s="153"/>
      <c r="C39" s="130"/>
      <c r="D39" s="136"/>
      <c r="E39" s="136"/>
      <c r="F39" s="136"/>
      <c r="G39" s="136"/>
      <c r="H39" s="136"/>
      <c r="I39" s="131"/>
      <c r="J39" s="168"/>
      <c r="K39" s="174"/>
      <c r="L39" s="195"/>
      <c r="M39" s="184" t="e">
        <f t="shared" si="25"/>
        <v>#DIV/0!</v>
      </c>
      <c r="N39" s="174"/>
      <c r="O39" s="195"/>
      <c r="P39" s="184" t="e">
        <f t="shared" si="26"/>
        <v>#DIV/0!</v>
      </c>
      <c r="Q39" s="174"/>
      <c r="R39" s="195"/>
      <c r="S39" s="184" t="e">
        <f t="shared" si="27"/>
        <v>#DIV/0!</v>
      </c>
      <c r="T39" s="170"/>
      <c r="U39" s="133"/>
      <c r="V39" s="133"/>
      <c r="W39" s="133"/>
      <c r="X39" s="133"/>
      <c r="Y39" s="133"/>
      <c r="Z39" s="133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61"/>
      <c r="AT39" s="193"/>
      <c r="AU39" s="136"/>
      <c r="AV39" s="184" t="e">
        <f t="shared" si="28"/>
        <v>#DIV/0!</v>
      </c>
      <c r="AW39" s="193"/>
      <c r="AX39" s="136"/>
      <c r="AY39" s="184" t="e">
        <f t="shared" si="29"/>
        <v>#DIV/0!</v>
      </c>
      <c r="AZ39" s="193"/>
      <c r="BA39" s="136"/>
      <c r="BB39" s="184" t="e">
        <f t="shared" si="30"/>
        <v>#DIV/0!</v>
      </c>
      <c r="BC39" s="153"/>
      <c r="BD39" s="136"/>
      <c r="BE39" s="136"/>
      <c r="BF39" s="136"/>
      <c r="BG39" s="136"/>
      <c r="BH39" s="136"/>
      <c r="BI39" s="136"/>
      <c r="BJ39" s="161"/>
      <c r="BK39" s="161"/>
      <c r="BL39" s="161"/>
      <c r="BM39" s="152"/>
      <c r="BN39" s="43">
        <f t="shared" si="1"/>
        <v>0</v>
      </c>
      <c r="BO39" s="43">
        <f t="shared" si="2"/>
        <v>0</v>
      </c>
      <c r="BP39" s="43" t="e">
        <f t="shared" si="3"/>
        <v>#DIV/0!</v>
      </c>
      <c r="BQ39" s="43">
        <f t="shared" si="4"/>
        <v>0</v>
      </c>
      <c r="BR39" s="43">
        <f t="shared" si="5"/>
        <v>0</v>
      </c>
      <c r="BS39" s="43" t="e">
        <f t="shared" si="6"/>
        <v>#DIV/0!</v>
      </c>
      <c r="BT39" s="43" t="e">
        <f>(#REF!*86400)/2</f>
        <v>#REF!</v>
      </c>
      <c r="BU39" s="43" t="e">
        <f t="shared" si="7"/>
        <v>#DIV/0!</v>
      </c>
      <c r="BV39" s="43" t="e">
        <f t="shared" si="8"/>
        <v>#VALUE!</v>
      </c>
      <c r="BW39" s="44" t="e">
        <f t="shared" si="9"/>
        <v>#REF!</v>
      </c>
      <c r="BX39" s="43" t="e">
        <f t="shared" si="10"/>
        <v>#VALUE!</v>
      </c>
      <c r="BY39" s="43" t="e">
        <f t="shared" si="11"/>
        <v>#VALUE!</v>
      </c>
      <c r="BZ39" s="44" t="e">
        <f t="shared" si="12"/>
        <v>#REF!</v>
      </c>
      <c r="CA39" s="44" t="e">
        <f t="shared" si="13"/>
        <v>#REF!</v>
      </c>
      <c r="CB39" t="str">
        <f t="shared" si="14"/>
        <v>19000100</v>
      </c>
      <c r="CC39" s="55">
        <f t="shared" si="15"/>
        <v>0</v>
      </c>
      <c r="CD39" s="114" t="e">
        <f t="shared" si="16"/>
        <v>#N/A</v>
      </c>
      <c r="CE39" s="114" t="e">
        <f t="shared" si="17"/>
        <v>#N/A</v>
      </c>
      <c r="CF39" s="114" t="e">
        <f t="shared" si="18"/>
        <v>#N/A</v>
      </c>
      <c r="CG39" s="114" t="e">
        <f t="shared" si="19"/>
        <v>#N/A</v>
      </c>
      <c r="CH39" s="114" t="e">
        <f t="shared" si="20"/>
        <v>#N/A</v>
      </c>
      <c r="CI39" s="114" t="e">
        <f t="shared" si="21"/>
        <v>#N/A</v>
      </c>
      <c r="CJ39" s="114" t="e">
        <f t="shared" si="22"/>
        <v>#N/A</v>
      </c>
      <c r="CK39" s="114" t="e">
        <f t="shared" si="23"/>
        <v>#N/A</v>
      </c>
      <c r="CL39" s="114" t="e">
        <f t="shared" si="24"/>
        <v>#N/A</v>
      </c>
    </row>
    <row r="40" spans="1:90">
      <c r="A40" s="149" t="str">
        <f t="shared" si="0"/>
        <v xml:space="preserve"> 19000100</v>
      </c>
      <c r="B40" s="153"/>
      <c r="C40" s="130"/>
      <c r="D40" s="136"/>
      <c r="E40" s="136"/>
      <c r="F40" s="136"/>
      <c r="G40" s="136"/>
      <c r="H40" s="136"/>
      <c r="I40" s="131"/>
      <c r="J40" s="168"/>
      <c r="K40" s="174"/>
      <c r="L40" s="195"/>
      <c r="M40" s="184" t="e">
        <f t="shared" si="25"/>
        <v>#DIV/0!</v>
      </c>
      <c r="N40" s="174"/>
      <c r="O40" s="195"/>
      <c r="P40" s="184" t="e">
        <f t="shared" si="26"/>
        <v>#DIV/0!</v>
      </c>
      <c r="Q40" s="174"/>
      <c r="R40" s="195"/>
      <c r="S40" s="184" t="e">
        <f t="shared" si="27"/>
        <v>#DIV/0!</v>
      </c>
      <c r="T40" s="170"/>
      <c r="U40" s="133"/>
      <c r="V40" s="133"/>
      <c r="W40" s="133"/>
      <c r="X40" s="133"/>
      <c r="Y40" s="133"/>
      <c r="Z40" s="133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61"/>
      <c r="AT40" s="193"/>
      <c r="AU40" s="136"/>
      <c r="AV40" s="184" t="e">
        <f t="shared" si="28"/>
        <v>#DIV/0!</v>
      </c>
      <c r="AW40" s="193"/>
      <c r="AX40" s="136"/>
      <c r="AY40" s="184" t="e">
        <f t="shared" si="29"/>
        <v>#DIV/0!</v>
      </c>
      <c r="AZ40" s="193"/>
      <c r="BA40" s="136"/>
      <c r="BB40" s="184" t="e">
        <f t="shared" si="30"/>
        <v>#DIV/0!</v>
      </c>
      <c r="BC40" s="153"/>
      <c r="BD40" s="136"/>
      <c r="BE40" s="136"/>
      <c r="BF40" s="136"/>
      <c r="BG40" s="136"/>
      <c r="BH40" s="136"/>
      <c r="BI40" s="136"/>
      <c r="BJ40" s="161"/>
      <c r="BK40" s="161"/>
      <c r="BL40" s="161"/>
      <c r="BM40" s="152"/>
      <c r="BN40" s="43">
        <f t="shared" si="1"/>
        <v>0</v>
      </c>
      <c r="BO40" s="43">
        <f t="shared" si="2"/>
        <v>0</v>
      </c>
      <c r="BP40" s="43" t="e">
        <f t="shared" si="3"/>
        <v>#DIV/0!</v>
      </c>
      <c r="BQ40" s="43">
        <f t="shared" si="4"/>
        <v>0</v>
      </c>
      <c r="BR40" s="43">
        <f t="shared" si="5"/>
        <v>0</v>
      </c>
      <c r="BS40" s="43" t="e">
        <f t="shared" si="6"/>
        <v>#DIV/0!</v>
      </c>
      <c r="BT40" s="43" t="e">
        <f>(#REF!*86400)/2</f>
        <v>#REF!</v>
      </c>
      <c r="BU40" s="43" t="e">
        <f t="shared" si="7"/>
        <v>#DIV/0!</v>
      </c>
      <c r="BV40" s="43" t="e">
        <f t="shared" si="8"/>
        <v>#VALUE!</v>
      </c>
      <c r="BW40" s="44" t="e">
        <f t="shared" si="9"/>
        <v>#REF!</v>
      </c>
      <c r="BX40" s="43" t="e">
        <f t="shared" si="10"/>
        <v>#VALUE!</v>
      </c>
      <c r="BY40" s="43" t="e">
        <f t="shared" si="11"/>
        <v>#VALUE!</v>
      </c>
      <c r="BZ40" s="44" t="e">
        <f t="shared" si="12"/>
        <v>#REF!</v>
      </c>
      <c r="CA40" s="44" t="e">
        <f t="shared" si="13"/>
        <v>#REF!</v>
      </c>
      <c r="CB40" t="str">
        <f t="shared" si="14"/>
        <v>19000100</v>
      </c>
      <c r="CC40" s="55">
        <f t="shared" si="15"/>
        <v>0</v>
      </c>
      <c r="CD40" s="114" t="e">
        <f t="shared" si="16"/>
        <v>#N/A</v>
      </c>
      <c r="CE40" s="114" t="e">
        <f t="shared" si="17"/>
        <v>#N/A</v>
      </c>
      <c r="CF40" s="114" t="e">
        <f t="shared" si="18"/>
        <v>#N/A</v>
      </c>
      <c r="CG40" s="114" t="e">
        <f t="shared" si="19"/>
        <v>#N/A</v>
      </c>
      <c r="CH40" s="114" t="e">
        <f t="shared" si="20"/>
        <v>#N/A</v>
      </c>
      <c r="CI40" s="114" t="e">
        <f t="shared" si="21"/>
        <v>#N/A</v>
      </c>
      <c r="CJ40" s="114" t="e">
        <f t="shared" si="22"/>
        <v>#N/A</v>
      </c>
      <c r="CK40" s="114" t="e">
        <f t="shared" si="23"/>
        <v>#N/A</v>
      </c>
      <c r="CL40" s="114" t="e">
        <f t="shared" si="24"/>
        <v>#N/A</v>
      </c>
    </row>
    <row r="41" spans="1:90">
      <c r="A41" s="149" t="str">
        <f t="shared" si="0"/>
        <v xml:space="preserve"> 19000100</v>
      </c>
      <c r="B41" s="153"/>
      <c r="C41" s="130"/>
      <c r="D41" s="136"/>
      <c r="E41" s="136"/>
      <c r="F41" s="136"/>
      <c r="G41" s="136"/>
      <c r="H41" s="136"/>
      <c r="I41" s="131"/>
      <c r="J41" s="168"/>
      <c r="K41" s="174"/>
      <c r="L41" s="195"/>
      <c r="M41" s="184" t="e">
        <f t="shared" si="25"/>
        <v>#DIV/0!</v>
      </c>
      <c r="N41" s="174"/>
      <c r="O41" s="195"/>
      <c r="P41" s="184" t="e">
        <f t="shared" si="26"/>
        <v>#DIV/0!</v>
      </c>
      <c r="Q41" s="174"/>
      <c r="R41" s="195"/>
      <c r="S41" s="184" t="e">
        <f t="shared" si="27"/>
        <v>#DIV/0!</v>
      </c>
      <c r="T41" s="170"/>
      <c r="U41" s="133"/>
      <c r="V41" s="133"/>
      <c r="W41" s="133"/>
      <c r="X41" s="133"/>
      <c r="Y41" s="133"/>
      <c r="Z41" s="133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61"/>
      <c r="AT41" s="193"/>
      <c r="AU41" s="136"/>
      <c r="AV41" s="184" t="e">
        <f t="shared" si="28"/>
        <v>#DIV/0!</v>
      </c>
      <c r="AW41" s="193"/>
      <c r="AX41" s="136"/>
      <c r="AY41" s="184" t="e">
        <f t="shared" si="29"/>
        <v>#DIV/0!</v>
      </c>
      <c r="AZ41" s="193"/>
      <c r="BA41" s="136"/>
      <c r="BB41" s="184" t="e">
        <f t="shared" si="30"/>
        <v>#DIV/0!</v>
      </c>
      <c r="BC41" s="153"/>
      <c r="BD41" s="136"/>
      <c r="BE41" s="136"/>
      <c r="BF41" s="136"/>
      <c r="BG41" s="136"/>
      <c r="BH41" s="136"/>
      <c r="BI41" s="136"/>
      <c r="BJ41" s="161"/>
      <c r="BK41" s="161"/>
      <c r="BL41" s="161"/>
      <c r="BM41" s="152"/>
      <c r="BN41" s="43">
        <f t="shared" si="1"/>
        <v>0</v>
      </c>
      <c r="BO41" s="43">
        <f t="shared" si="2"/>
        <v>0</v>
      </c>
      <c r="BP41" s="43" t="e">
        <f t="shared" si="3"/>
        <v>#DIV/0!</v>
      </c>
      <c r="BQ41" s="43">
        <f t="shared" si="4"/>
        <v>0</v>
      </c>
      <c r="BR41" s="43">
        <f t="shared" si="5"/>
        <v>0</v>
      </c>
      <c r="BS41" s="43" t="e">
        <f t="shared" si="6"/>
        <v>#DIV/0!</v>
      </c>
      <c r="BT41" s="43" t="e">
        <f>(#REF!*86400)/2</f>
        <v>#REF!</v>
      </c>
      <c r="BU41" s="43" t="e">
        <f t="shared" si="7"/>
        <v>#DIV/0!</v>
      </c>
      <c r="BV41" s="43" t="e">
        <f t="shared" si="8"/>
        <v>#VALUE!</v>
      </c>
      <c r="BW41" s="44" t="e">
        <f t="shared" si="9"/>
        <v>#REF!</v>
      </c>
      <c r="BX41" s="43" t="e">
        <f t="shared" si="10"/>
        <v>#VALUE!</v>
      </c>
      <c r="BY41" s="43" t="e">
        <f t="shared" si="11"/>
        <v>#VALUE!</v>
      </c>
      <c r="BZ41" s="44" t="e">
        <f t="shared" si="12"/>
        <v>#REF!</v>
      </c>
      <c r="CA41" s="44" t="e">
        <f t="shared" si="13"/>
        <v>#REF!</v>
      </c>
      <c r="CB41" t="str">
        <f t="shared" si="14"/>
        <v>19000100</v>
      </c>
      <c r="CC41" s="55">
        <f t="shared" si="15"/>
        <v>0</v>
      </c>
      <c r="CD41" s="114" t="e">
        <f t="shared" si="16"/>
        <v>#N/A</v>
      </c>
      <c r="CE41" s="114" t="e">
        <f t="shared" si="17"/>
        <v>#N/A</v>
      </c>
      <c r="CF41" s="114" t="e">
        <f t="shared" si="18"/>
        <v>#N/A</v>
      </c>
      <c r="CG41" s="114" t="e">
        <f t="shared" si="19"/>
        <v>#N/A</v>
      </c>
      <c r="CH41" s="114" t="e">
        <f t="shared" si="20"/>
        <v>#N/A</v>
      </c>
      <c r="CI41" s="114" t="e">
        <f t="shared" si="21"/>
        <v>#N/A</v>
      </c>
      <c r="CJ41" s="114" t="e">
        <f t="shared" si="22"/>
        <v>#N/A</v>
      </c>
      <c r="CK41" s="114" t="e">
        <f t="shared" si="23"/>
        <v>#N/A</v>
      </c>
      <c r="CL41" s="114" t="e">
        <f t="shared" si="24"/>
        <v>#N/A</v>
      </c>
    </row>
    <row r="42" spans="1:90">
      <c r="A42" s="149" t="str">
        <f t="shared" si="0"/>
        <v xml:space="preserve"> 19000100</v>
      </c>
      <c r="B42" s="153"/>
      <c r="C42" s="130"/>
      <c r="D42" s="136"/>
      <c r="E42" s="136"/>
      <c r="F42" s="136"/>
      <c r="G42" s="136"/>
      <c r="H42" s="136"/>
      <c r="I42" s="131"/>
      <c r="J42" s="168"/>
      <c r="K42" s="174"/>
      <c r="L42" s="195"/>
      <c r="M42" s="184" t="e">
        <f t="shared" si="25"/>
        <v>#DIV/0!</v>
      </c>
      <c r="N42" s="174"/>
      <c r="O42" s="195"/>
      <c r="P42" s="184" t="e">
        <f t="shared" si="26"/>
        <v>#DIV/0!</v>
      </c>
      <c r="Q42" s="174"/>
      <c r="R42" s="195"/>
      <c r="S42" s="184" t="e">
        <f t="shared" si="27"/>
        <v>#DIV/0!</v>
      </c>
      <c r="T42" s="170"/>
      <c r="U42" s="133"/>
      <c r="V42" s="133"/>
      <c r="W42" s="133"/>
      <c r="X42" s="133"/>
      <c r="Y42" s="133"/>
      <c r="Z42" s="133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61"/>
      <c r="AT42" s="193"/>
      <c r="AU42" s="136"/>
      <c r="AV42" s="184" t="e">
        <f t="shared" si="28"/>
        <v>#DIV/0!</v>
      </c>
      <c r="AW42" s="193"/>
      <c r="AX42" s="136"/>
      <c r="AY42" s="184" t="e">
        <f t="shared" si="29"/>
        <v>#DIV/0!</v>
      </c>
      <c r="AZ42" s="193"/>
      <c r="BA42" s="136"/>
      <c r="BB42" s="184" t="e">
        <f t="shared" si="30"/>
        <v>#DIV/0!</v>
      </c>
      <c r="BC42" s="153"/>
      <c r="BD42" s="136"/>
      <c r="BE42" s="136"/>
      <c r="BF42" s="136"/>
      <c r="BG42" s="136"/>
      <c r="BH42" s="136"/>
      <c r="BI42" s="136"/>
      <c r="BJ42" s="161"/>
      <c r="BK42" s="161"/>
      <c r="BL42" s="161"/>
      <c r="BM42" s="152"/>
      <c r="BN42" s="43">
        <f t="shared" si="1"/>
        <v>0</v>
      </c>
      <c r="BO42" s="43">
        <f t="shared" si="2"/>
        <v>0</v>
      </c>
      <c r="BP42" s="43" t="e">
        <f t="shared" si="3"/>
        <v>#DIV/0!</v>
      </c>
      <c r="BQ42" s="43">
        <f t="shared" si="4"/>
        <v>0</v>
      </c>
      <c r="BR42" s="43">
        <f t="shared" si="5"/>
        <v>0</v>
      </c>
      <c r="BS42" s="43" t="e">
        <f t="shared" si="6"/>
        <v>#DIV/0!</v>
      </c>
      <c r="BT42" s="43" t="e">
        <f>(#REF!*86400)/2</f>
        <v>#REF!</v>
      </c>
      <c r="BU42" s="43" t="e">
        <f t="shared" si="7"/>
        <v>#DIV/0!</v>
      </c>
      <c r="BV42" s="43" t="e">
        <f t="shared" si="8"/>
        <v>#VALUE!</v>
      </c>
      <c r="BW42" s="44" t="e">
        <f t="shared" si="9"/>
        <v>#REF!</v>
      </c>
      <c r="BX42" s="43" t="e">
        <f t="shared" si="10"/>
        <v>#VALUE!</v>
      </c>
      <c r="BY42" s="43" t="e">
        <f t="shared" si="11"/>
        <v>#VALUE!</v>
      </c>
      <c r="BZ42" s="44" t="e">
        <f t="shared" si="12"/>
        <v>#REF!</v>
      </c>
      <c r="CA42" s="44" t="e">
        <f t="shared" si="13"/>
        <v>#REF!</v>
      </c>
      <c r="CB42" t="str">
        <f t="shared" si="14"/>
        <v>19000100</v>
      </c>
      <c r="CC42" s="55">
        <f t="shared" si="15"/>
        <v>0</v>
      </c>
      <c r="CD42" s="114" t="e">
        <f t="shared" si="16"/>
        <v>#N/A</v>
      </c>
      <c r="CE42" s="114" t="e">
        <f t="shared" si="17"/>
        <v>#N/A</v>
      </c>
      <c r="CF42" s="114" t="e">
        <f t="shared" si="18"/>
        <v>#N/A</v>
      </c>
      <c r="CG42" s="114" t="e">
        <f t="shared" si="19"/>
        <v>#N/A</v>
      </c>
      <c r="CH42" s="114" t="e">
        <f t="shared" si="20"/>
        <v>#N/A</v>
      </c>
      <c r="CI42" s="114" t="e">
        <f t="shared" si="21"/>
        <v>#N/A</v>
      </c>
      <c r="CJ42" s="114" t="e">
        <f t="shared" si="22"/>
        <v>#N/A</v>
      </c>
      <c r="CK42" s="114" t="e">
        <f t="shared" si="23"/>
        <v>#N/A</v>
      </c>
      <c r="CL42" s="114" t="e">
        <f t="shared" si="24"/>
        <v>#N/A</v>
      </c>
    </row>
    <row r="43" spans="1:90">
      <c r="A43" s="149" t="str">
        <f t="shared" si="0"/>
        <v xml:space="preserve"> 19000100</v>
      </c>
      <c r="B43" s="153"/>
      <c r="C43" s="130"/>
      <c r="D43" s="136"/>
      <c r="E43" s="136"/>
      <c r="F43" s="136"/>
      <c r="G43" s="136"/>
      <c r="H43" s="136"/>
      <c r="I43" s="131"/>
      <c r="J43" s="168"/>
      <c r="K43" s="174"/>
      <c r="L43" s="195"/>
      <c r="M43" s="184" t="e">
        <f t="shared" si="25"/>
        <v>#DIV/0!</v>
      </c>
      <c r="N43" s="174"/>
      <c r="O43" s="195"/>
      <c r="P43" s="184" t="e">
        <f t="shared" si="26"/>
        <v>#DIV/0!</v>
      </c>
      <c r="Q43" s="174"/>
      <c r="R43" s="195"/>
      <c r="S43" s="184" t="e">
        <f t="shared" si="27"/>
        <v>#DIV/0!</v>
      </c>
      <c r="T43" s="170"/>
      <c r="U43" s="133"/>
      <c r="V43" s="133"/>
      <c r="W43" s="133"/>
      <c r="X43" s="133"/>
      <c r="Y43" s="133"/>
      <c r="Z43" s="133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61"/>
      <c r="AT43" s="193"/>
      <c r="AU43" s="136"/>
      <c r="AV43" s="184" t="e">
        <f t="shared" si="28"/>
        <v>#DIV/0!</v>
      </c>
      <c r="AW43" s="193"/>
      <c r="AX43" s="136"/>
      <c r="AY43" s="184" t="e">
        <f t="shared" si="29"/>
        <v>#DIV/0!</v>
      </c>
      <c r="AZ43" s="193"/>
      <c r="BA43" s="136"/>
      <c r="BB43" s="184" t="e">
        <f t="shared" si="30"/>
        <v>#DIV/0!</v>
      </c>
      <c r="BC43" s="153"/>
      <c r="BD43" s="136"/>
      <c r="BE43" s="136"/>
      <c r="BF43" s="136"/>
      <c r="BG43" s="136"/>
      <c r="BH43" s="136"/>
      <c r="BI43" s="136"/>
      <c r="BJ43" s="161"/>
      <c r="BK43" s="161"/>
      <c r="BL43" s="161"/>
      <c r="BM43" s="152"/>
      <c r="BN43" s="43">
        <f t="shared" si="1"/>
        <v>0</v>
      </c>
      <c r="BO43" s="43">
        <f t="shared" si="2"/>
        <v>0</v>
      </c>
      <c r="BP43" s="43" t="e">
        <f t="shared" si="3"/>
        <v>#DIV/0!</v>
      </c>
      <c r="BQ43" s="43">
        <f t="shared" si="4"/>
        <v>0</v>
      </c>
      <c r="BR43" s="43">
        <f t="shared" si="5"/>
        <v>0</v>
      </c>
      <c r="BS43" s="43" t="e">
        <f t="shared" si="6"/>
        <v>#DIV/0!</v>
      </c>
      <c r="BT43" s="43" t="e">
        <f>(#REF!*86400)/2</f>
        <v>#REF!</v>
      </c>
      <c r="BU43" s="43" t="e">
        <f t="shared" si="7"/>
        <v>#DIV/0!</v>
      </c>
      <c r="BV43" s="43" t="e">
        <f t="shared" si="8"/>
        <v>#VALUE!</v>
      </c>
      <c r="BW43" s="44" t="e">
        <f t="shared" si="9"/>
        <v>#REF!</v>
      </c>
      <c r="BX43" s="43" t="e">
        <f t="shared" si="10"/>
        <v>#VALUE!</v>
      </c>
      <c r="BY43" s="43" t="e">
        <f t="shared" si="11"/>
        <v>#VALUE!</v>
      </c>
      <c r="BZ43" s="44" t="e">
        <f t="shared" si="12"/>
        <v>#REF!</v>
      </c>
      <c r="CA43" s="44" t="e">
        <f t="shared" si="13"/>
        <v>#REF!</v>
      </c>
      <c r="CB43" t="str">
        <f t="shared" si="14"/>
        <v>19000100</v>
      </c>
      <c r="CC43" s="55">
        <f t="shared" si="15"/>
        <v>0</v>
      </c>
      <c r="CD43" s="114" t="e">
        <f t="shared" si="16"/>
        <v>#N/A</v>
      </c>
      <c r="CE43" s="114" t="e">
        <f t="shared" si="17"/>
        <v>#N/A</v>
      </c>
      <c r="CF43" s="114" t="e">
        <f t="shared" si="18"/>
        <v>#N/A</v>
      </c>
      <c r="CG43" s="114" t="e">
        <f t="shared" si="19"/>
        <v>#N/A</v>
      </c>
      <c r="CH43" s="114" t="e">
        <f t="shared" si="20"/>
        <v>#N/A</v>
      </c>
      <c r="CI43" s="114" t="e">
        <f t="shared" si="21"/>
        <v>#N/A</v>
      </c>
      <c r="CJ43" s="114" t="e">
        <f t="shared" si="22"/>
        <v>#N/A</v>
      </c>
      <c r="CK43" s="114" t="e">
        <f t="shared" si="23"/>
        <v>#N/A</v>
      </c>
      <c r="CL43" s="114" t="e">
        <f t="shared" si="24"/>
        <v>#N/A</v>
      </c>
    </row>
    <row r="44" spans="1:90">
      <c r="A44" s="149" t="str">
        <f t="shared" si="0"/>
        <v xml:space="preserve"> 19000100</v>
      </c>
      <c r="B44" s="153"/>
      <c r="C44" s="130"/>
      <c r="D44" s="136"/>
      <c r="E44" s="136"/>
      <c r="F44" s="136"/>
      <c r="G44" s="136"/>
      <c r="H44" s="136"/>
      <c r="I44" s="131"/>
      <c r="J44" s="168"/>
      <c r="K44" s="174"/>
      <c r="L44" s="195"/>
      <c r="M44" s="184" t="e">
        <f t="shared" si="25"/>
        <v>#DIV/0!</v>
      </c>
      <c r="N44" s="174"/>
      <c r="O44" s="195"/>
      <c r="P44" s="184" t="e">
        <f t="shared" si="26"/>
        <v>#DIV/0!</v>
      </c>
      <c r="Q44" s="174"/>
      <c r="R44" s="195"/>
      <c r="S44" s="184" t="e">
        <f t="shared" si="27"/>
        <v>#DIV/0!</v>
      </c>
      <c r="T44" s="170"/>
      <c r="U44" s="133"/>
      <c r="V44" s="133"/>
      <c r="W44" s="133"/>
      <c r="X44" s="133"/>
      <c r="Y44" s="133"/>
      <c r="Z44" s="133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61"/>
      <c r="AT44" s="193"/>
      <c r="AU44" s="136"/>
      <c r="AV44" s="184" t="e">
        <f t="shared" si="28"/>
        <v>#DIV/0!</v>
      </c>
      <c r="AW44" s="193"/>
      <c r="AX44" s="136"/>
      <c r="AY44" s="184" t="e">
        <f t="shared" si="29"/>
        <v>#DIV/0!</v>
      </c>
      <c r="AZ44" s="193"/>
      <c r="BA44" s="136"/>
      <c r="BB44" s="184" t="e">
        <f t="shared" si="30"/>
        <v>#DIV/0!</v>
      </c>
      <c r="BC44" s="153"/>
      <c r="BD44" s="136"/>
      <c r="BE44" s="136"/>
      <c r="BF44" s="136"/>
      <c r="BG44" s="136"/>
      <c r="BH44" s="136"/>
      <c r="BI44" s="136"/>
      <c r="BJ44" s="161"/>
      <c r="BK44" s="161"/>
      <c r="BL44" s="161"/>
      <c r="BM44" s="152"/>
      <c r="BN44" s="43">
        <f t="shared" si="1"/>
        <v>0</v>
      </c>
      <c r="BO44" s="43">
        <f t="shared" si="2"/>
        <v>0</v>
      </c>
      <c r="BP44" s="43" t="e">
        <f t="shared" si="3"/>
        <v>#DIV/0!</v>
      </c>
      <c r="BQ44" s="43">
        <f t="shared" si="4"/>
        <v>0</v>
      </c>
      <c r="BR44" s="43">
        <f t="shared" si="5"/>
        <v>0</v>
      </c>
      <c r="BS44" s="43" t="e">
        <f t="shared" si="6"/>
        <v>#DIV/0!</v>
      </c>
      <c r="BT44" s="43" t="e">
        <f>(#REF!*86400)/2</f>
        <v>#REF!</v>
      </c>
      <c r="BU44" s="43" t="e">
        <f t="shared" si="7"/>
        <v>#DIV/0!</v>
      </c>
      <c r="BV44" s="43" t="e">
        <f t="shared" si="8"/>
        <v>#VALUE!</v>
      </c>
      <c r="BW44" s="44" t="e">
        <f t="shared" si="9"/>
        <v>#REF!</v>
      </c>
      <c r="BX44" s="43" t="e">
        <f t="shared" si="10"/>
        <v>#VALUE!</v>
      </c>
      <c r="BY44" s="43" t="e">
        <f t="shared" si="11"/>
        <v>#VALUE!</v>
      </c>
      <c r="BZ44" s="44" t="e">
        <f t="shared" si="12"/>
        <v>#REF!</v>
      </c>
      <c r="CA44" s="44" t="e">
        <f t="shared" si="13"/>
        <v>#REF!</v>
      </c>
      <c r="CB44" t="str">
        <f t="shared" si="14"/>
        <v>19000100</v>
      </c>
      <c r="CC44" s="55">
        <f t="shared" si="15"/>
        <v>0</v>
      </c>
      <c r="CD44" s="114" t="e">
        <f t="shared" si="16"/>
        <v>#N/A</v>
      </c>
      <c r="CE44" s="114" t="e">
        <f t="shared" si="17"/>
        <v>#N/A</v>
      </c>
      <c r="CF44" s="114" t="e">
        <f t="shared" si="18"/>
        <v>#N/A</v>
      </c>
      <c r="CG44" s="114" t="e">
        <f t="shared" si="19"/>
        <v>#N/A</v>
      </c>
      <c r="CH44" s="114" t="e">
        <f t="shared" si="20"/>
        <v>#N/A</v>
      </c>
      <c r="CI44" s="114" t="e">
        <f t="shared" si="21"/>
        <v>#N/A</v>
      </c>
      <c r="CJ44" s="114" t="e">
        <f t="shared" si="22"/>
        <v>#N/A</v>
      </c>
      <c r="CK44" s="114" t="e">
        <f t="shared" si="23"/>
        <v>#N/A</v>
      </c>
      <c r="CL44" s="114" t="e">
        <f t="shared" si="24"/>
        <v>#N/A</v>
      </c>
    </row>
    <row r="45" spans="1:90">
      <c r="A45" s="149" t="str">
        <f t="shared" si="0"/>
        <v xml:space="preserve"> 19000100</v>
      </c>
      <c r="B45" s="153"/>
      <c r="C45" s="130"/>
      <c r="D45" s="136"/>
      <c r="E45" s="136"/>
      <c r="F45" s="136"/>
      <c r="G45" s="136"/>
      <c r="H45" s="136"/>
      <c r="I45" s="131"/>
      <c r="J45" s="168"/>
      <c r="K45" s="174"/>
      <c r="L45" s="195"/>
      <c r="M45" s="184" t="e">
        <f t="shared" si="25"/>
        <v>#DIV/0!</v>
      </c>
      <c r="N45" s="174"/>
      <c r="O45" s="195"/>
      <c r="P45" s="184" t="e">
        <f t="shared" si="26"/>
        <v>#DIV/0!</v>
      </c>
      <c r="Q45" s="174"/>
      <c r="R45" s="195"/>
      <c r="S45" s="184" t="e">
        <f t="shared" si="27"/>
        <v>#DIV/0!</v>
      </c>
      <c r="T45" s="170"/>
      <c r="U45" s="133"/>
      <c r="V45" s="133"/>
      <c r="W45" s="133"/>
      <c r="X45" s="133"/>
      <c r="Y45" s="133"/>
      <c r="Z45" s="133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61"/>
      <c r="AT45" s="193"/>
      <c r="AU45" s="136"/>
      <c r="AV45" s="184" t="e">
        <f t="shared" si="28"/>
        <v>#DIV/0!</v>
      </c>
      <c r="AW45" s="193"/>
      <c r="AX45" s="136"/>
      <c r="AY45" s="184" t="e">
        <f t="shared" si="29"/>
        <v>#DIV/0!</v>
      </c>
      <c r="AZ45" s="193"/>
      <c r="BA45" s="136"/>
      <c r="BB45" s="184" t="e">
        <f t="shared" si="30"/>
        <v>#DIV/0!</v>
      </c>
      <c r="BC45" s="153"/>
      <c r="BD45" s="136"/>
      <c r="BE45" s="136"/>
      <c r="BF45" s="136"/>
      <c r="BG45" s="136"/>
      <c r="BH45" s="136"/>
      <c r="BI45" s="136"/>
      <c r="BJ45" s="161"/>
      <c r="BK45" s="161"/>
      <c r="BL45" s="161"/>
      <c r="BM45" s="152"/>
      <c r="BN45" s="43">
        <f t="shared" si="1"/>
        <v>0</v>
      </c>
      <c r="BO45" s="43">
        <f t="shared" si="2"/>
        <v>0</v>
      </c>
      <c r="BP45" s="43" t="e">
        <f t="shared" si="3"/>
        <v>#DIV/0!</v>
      </c>
      <c r="BQ45" s="43">
        <f t="shared" si="4"/>
        <v>0</v>
      </c>
      <c r="BR45" s="43">
        <f t="shared" si="5"/>
        <v>0</v>
      </c>
      <c r="BS45" s="43" t="e">
        <f t="shared" si="6"/>
        <v>#DIV/0!</v>
      </c>
      <c r="BT45" s="43" t="e">
        <f>(#REF!*86400)/2</f>
        <v>#REF!</v>
      </c>
      <c r="BU45" s="43" t="e">
        <f t="shared" si="7"/>
        <v>#DIV/0!</v>
      </c>
      <c r="BV45" s="43" t="e">
        <f t="shared" si="8"/>
        <v>#VALUE!</v>
      </c>
      <c r="BW45" s="44" t="e">
        <f t="shared" si="9"/>
        <v>#REF!</v>
      </c>
      <c r="BX45" s="43" t="e">
        <f t="shared" si="10"/>
        <v>#VALUE!</v>
      </c>
      <c r="BY45" s="43" t="e">
        <f t="shared" si="11"/>
        <v>#VALUE!</v>
      </c>
      <c r="BZ45" s="44" t="e">
        <f t="shared" si="12"/>
        <v>#REF!</v>
      </c>
      <c r="CA45" s="44" t="e">
        <f t="shared" si="13"/>
        <v>#REF!</v>
      </c>
      <c r="CB45" t="str">
        <f t="shared" si="14"/>
        <v>19000100</v>
      </c>
      <c r="CC45" s="55">
        <f t="shared" si="15"/>
        <v>0</v>
      </c>
      <c r="CD45" s="114" t="e">
        <f t="shared" si="16"/>
        <v>#N/A</v>
      </c>
      <c r="CE45" s="114" t="e">
        <f t="shared" si="17"/>
        <v>#N/A</v>
      </c>
      <c r="CF45" s="114" t="e">
        <f t="shared" si="18"/>
        <v>#N/A</v>
      </c>
      <c r="CG45" s="114" t="e">
        <f t="shared" si="19"/>
        <v>#N/A</v>
      </c>
      <c r="CH45" s="114" t="e">
        <f t="shared" si="20"/>
        <v>#N/A</v>
      </c>
      <c r="CI45" s="114" t="e">
        <f t="shared" si="21"/>
        <v>#N/A</v>
      </c>
      <c r="CJ45" s="114" t="e">
        <f t="shared" si="22"/>
        <v>#N/A</v>
      </c>
      <c r="CK45" s="114" t="e">
        <f t="shared" si="23"/>
        <v>#N/A</v>
      </c>
      <c r="CL45" s="114" t="e">
        <f t="shared" si="24"/>
        <v>#N/A</v>
      </c>
    </row>
    <row r="46" spans="1:90">
      <c r="A46" s="149" t="str">
        <f t="shared" si="0"/>
        <v xml:space="preserve"> 19000100</v>
      </c>
      <c r="B46" s="153"/>
      <c r="C46" s="130"/>
      <c r="D46" s="136"/>
      <c r="E46" s="136"/>
      <c r="F46" s="136"/>
      <c r="G46" s="136"/>
      <c r="H46" s="136"/>
      <c r="I46" s="131"/>
      <c r="J46" s="168"/>
      <c r="K46" s="174"/>
      <c r="L46" s="195"/>
      <c r="M46" s="184" t="e">
        <f t="shared" si="25"/>
        <v>#DIV/0!</v>
      </c>
      <c r="N46" s="174"/>
      <c r="O46" s="195"/>
      <c r="P46" s="184" t="e">
        <f t="shared" si="26"/>
        <v>#DIV/0!</v>
      </c>
      <c r="Q46" s="174"/>
      <c r="R46" s="195"/>
      <c r="S46" s="184" t="e">
        <f t="shared" si="27"/>
        <v>#DIV/0!</v>
      </c>
      <c r="T46" s="170"/>
      <c r="U46" s="133"/>
      <c r="V46" s="133"/>
      <c r="W46" s="133"/>
      <c r="X46" s="133"/>
      <c r="Y46" s="133"/>
      <c r="Z46" s="133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61"/>
      <c r="AT46" s="193"/>
      <c r="AU46" s="136"/>
      <c r="AV46" s="184" t="e">
        <f t="shared" si="28"/>
        <v>#DIV/0!</v>
      </c>
      <c r="AW46" s="193"/>
      <c r="AX46" s="136"/>
      <c r="AY46" s="184" t="e">
        <f t="shared" si="29"/>
        <v>#DIV/0!</v>
      </c>
      <c r="AZ46" s="193"/>
      <c r="BA46" s="136"/>
      <c r="BB46" s="184" t="e">
        <f t="shared" si="30"/>
        <v>#DIV/0!</v>
      </c>
      <c r="BC46" s="153"/>
      <c r="BD46" s="136"/>
      <c r="BE46" s="136"/>
      <c r="BF46" s="136"/>
      <c r="BG46" s="136"/>
      <c r="BH46" s="136"/>
      <c r="BI46" s="136"/>
      <c r="BJ46" s="161"/>
      <c r="BK46" s="161"/>
      <c r="BL46" s="161"/>
      <c r="BM46" s="152"/>
      <c r="BN46" s="43">
        <f t="shared" si="1"/>
        <v>0</v>
      </c>
      <c r="BO46" s="43">
        <f t="shared" si="2"/>
        <v>0</v>
      </c>
      <c r="BP46" s="43" t="e">
        <f t="shared" si="3"/>
        <v>#DIV/0!</v>
      </c>
      <c r="BQ46" s="43">
        <f t="shared" si="4"/>
        <v>0</v>
      </c>
      <c r="BR46" s="43">
        <f t="shared" si="5"/>
        <v>0</v>
      </c>
      <c r="BS46" s="43" t="e">
        <f t="shared" si="6"/>
        <v>#DIV/0!</v>
      </c>
      <c r="BT46" s="43" t="e">
        <f>(#REF!*86400)/2</f>
        <v>#REF!</v>
      </c>
      <c r="BU46" s="43" t="e">
        <f t="shared" si="7"/>
        <v>#DIV/0!</v>
      </c>
      <c r="BV46" s="43" t="e">
        <f t="shared" si="8"/>
        <v>#VALUE!</v>
      </c>
      <c r="BW46" s="44" t="e">
        <f t="shared" si="9"/>
        <v>#REF!</v>
      </c>
      <c r="BX46" s="43" t="e">
        <f t="shared" si="10"/>
        <v>#VALUE!</v>
      </c>
      <c r="BY46" s="43" t="e">
        <f t="shared" si="11"/>
        <v>#VALUE!</v>
      </c>
      <c r="BZ46" s="44" t="e">
        <f t="shared" si="12"/>
        <v>#REF!</v>
      </c>
      <c r="CA46" s="44" t="e">
        <f t="shared" si="13"/>
        <v>#REF!</v>
      </c>
      <c r="CB46" t="str">
        <f t="shared" si="14"/>
        <v>19000100</v>
      </c>
      <c r="CC46" s="55">
        <f t="shared" si="15"/>
        <v>0</v>
      </c>
      <c r="CD46" s="114" t="e">
        <f t="shared" si="16"/>
        <v>#N/A</v>
      </c>
      <c r="CE46" s="114" t="e">
        <f t="shared" si="17"/>
        <v>#N/A</v>
      </c>
      <c r="CF46" s="114" t="e">
        <f t="shared" si="18"/>
        <v>#N/A</v>
      </c>
      <c r="CG46" s="114" t="e">
        <f t="shared" si="19"/>
        <v>#N/A</v>
      </c>
      <c r="CH46" s="114" t="e">
        <f t="shared" si="20"/>
        <v>#N/A</v>
      </c>
      <c r="CI46" s="114" t="e">
        <f t="shared" si="21"/>
        <v>#N/A</v>
      </c>
      <c r="CJ46" s="114" t="e">
        <f t="shared" si="22"/>
        <v>#N/A</v>
      </c>
      <c r="CK46" s="114" t="e">
        <f t="shared" si="23"/>
        <v>#N/A</v>
      </c>
      <c r="CL46" s="114" t="e">
        <f t="shared" si="24"/>
        <v>#N/A</v>
      </c>
    </row>
    <row r="47" spans="1:90">
      <c r="A47" s="149" t="str">
        <f t="shared" si="0"/>
        <v xml:space="preserve"> 19000100</v>
      </c>
      <c r="B47" s="153"/>
      <c r="C47" s="130"/>
      <c r="D47" s="136"/>
      <c r="E47" s="136"/>
      <c r="F47" s="136"/>
      <c r="G47" s="136"/>
      <c r="H47" s="136"/>
      <c r="I47" s="131"/>
      <c r="J47" s="168"/>
      <c r="K47" s="174"/>
      <c r="L47" s="195"/>
      <c r="M47" s="184" t="e">
        <f t="shared" si="25"/>
        <v>#DIV/0!</v>
      </c>
      <c r="N47" s="174"/>
      <c r="O47" s="195"/>
      <c r="P47" s="184" t="e">
        <f t="shared" si="26"/>
        <v>#DIV/0!</v>
      </c>
      <c r="Q47" s="174"/>
      <c r="R47" s="195"/>
      <c r="S47" s="184" t="e">
        <f t="shared" si="27"/>
        <v>#DIV/0!</v>
      </c>
      <c r="T47" s="170"/>
      <c r="U47" s="133"/>
      <c r="V47" s="133"/>
      <c r="W47" s="133"/>
      <c r="X47" s="133"/>
      <c r="Y47" s="133"/>
      <c r="Z47" s="133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61"/>
      <c r="AT47" s="193"/>
      <c r="AU47" s="136"/>
      <c r="AV47" s="184" t="e">
        <f t="shared" si="28"/>
        <v>#DIV/0!</v>
      </c>
      <c r="AW47" s="193"/>
      <c r="AX47" s="136"/>
      <c r="AY47" s="184" t="e">
        <f t="shared" si="29"/>
        <v>#DIV/0!</v>
      </c>
      <c r="AZ47" s="193"/>
      <c r="BA47" s="136"/>
      <c r="BB47" s="184" t="e">
        <f t="shared" si="30"/>
        <v>#DIV/0!</v>
      </c>
      <c r="BC47" s="153"/>
      <c r="BD47" s="136"/>
      <c r="BE47" s="136"/>
      <c r="BF47" s="136"/>
      <c r="BG47" s="136"/>
      <c r="BH47" s="136"/>
      <c r="BI47" s="136"/>
      <c r="BJ47" s="161"/>
      <c r="BK47" s="161"/>
      <c r="BL47" s="161"/>
      <c r="BM47" s="152"/>
      <c r="BN47" s="43">
        <f t="shared" si="1"/>
        <v>0</v>
      </c>
      <c r="BO47" s="43">
        <f t="shared" si="2"/>
        <v>0</v>
      </c>
      <c r="BP47" s="43" t="e">
        <f t="shared" si="3"/>
        <v>#DIV/0!</v>
      </c>
      <c r="BQ47" s="43">
        <f t="shared" si="4"/>
        <v>0</v>
      </c>
      <c r="BR47" s="43">
        <f t="shared" si="5"/>
        <v>0</v>
      </c>
      <c r="BS47" s="43" t="e">
        <f t="shared" si="6"/>
        <v>#DIV/0!</v>
      </c>
      <c r="BT47" s="43" t="e">
        <f>(#REF!*86400)/2</f>
        <v>#REF!</v>
      </c>
      <c r="BU47" s="43" t="e">
        <f t="shared" si="7"/>
        <v>#DIV/0!</v>
      </c>
      <c r="BV47" s="43" t="e">
        <f t="shared" si="8"/>
        <v>#VALUE!</v>
      </c>
      <c r="BW47" s="44" t="e">
        <f t="shared" si="9"/>
        <v>#REF!</v>
      </c>
      <c r="BX47" s="43" t="e">
        <f t="shared" si="10"/>
        <v>#VALUE!</v>
      </c>
      <c r="BY47" s="43" t="e">
        <f t="shared" si="11"/>
        <v>#VALUE!</v>
      </c>
      <c r="BZ47" s="44" t="e">
        <f t="shared" si="12"/>
        <v>#REF!</v>
      </c>
      <c r="CA47" s="44" t="e">
        <f t="shared" si="13"/>
        <v>#REF!</v>
      </c>
      <c r="CB47" t="str">
        <f t="shared" si="14"/>
        <v>19000100</v>
      </c>
      <c r="CC47" s="55">
        <f t="shared" si="15"/>
        <v>0</v>
      </c>
      <c r="CD47" s="114" t="e">
        <f t="shared" si="16"/>
        <v>#N/A</v>
      </c>
      <c r="CE47" s="114" t="e">
        <f t="shared" si="17"/>
        <v>#N/A</v>
      </c>
      <c r="CF47" s="114" t="e">
        <f t="shared" si="18"/>
        <v>#N/A</v>
      </c>
      <c r="CG47" s="114" t="e">
        <f t="shared" si="19"/>
        <v>#N/A</v>
      </c>
      <c r="CH47" s="114" t="e">
        <f t="shared" si="20"/>
        <v>#N/A</v>
      </c>
      <c r="CI47" s="114" t="e">
        <f t="shared" si="21"/>
        <v>#N/A</v>
      </c>
      <c r="CJ47" s="114" t="e">
        <f t="shared" si="22"/>
        <v>#N/A</v>
      </c>
      <c r="CK47" s="114" t="e">
        <f t="shared" si="23"/>
        <v>#N/A</v>
      </c>
      <c r="CL47" s="114" t="e">
        <f t="shared" si="24"/>
        <v>#N/A</v>
      </c>
    </row>
    <row r="48" spans="1:90">
      <c r="A48" s="149" t="str">
        <f t="shared" si="0"/>
        <v xml:space="preserve"> 19000100</v>
      </c>
      <c r="B48" s="153"/>
      <c r="C48" s="130"/>
      <c r="D48" s="136"/>
      <c r="E48" s="136"/>
      <c r="F48" s="136"/>
      <c r="G48" s="136"/>
      <c r="H48" s="136"/>
      <c r="I48" s="131"/>
      <c r="J48" s="168"/>
      <c r="K48" s="174"/>
      <c r="L48" s="195"/>
      <c r="M48" s="184" t="e">
        <f t="shared" si="25"/>
        <v>#DIV/0!</v>
      </c>
      <c r="N48" s="174"/>
      <c r="O48" s="195"/>
      <c r="P48" s="184" t="e">
        <f t="shared" si="26"/>
        <v>#DIV/0!</v>
      </c>
      <c r="Q48" s="174"/>
      <c r="R48" s="195"/>
      <c r="S48" s="184" t="e">
        <f t="shared" si="27"/>
        <v>#DIV/0!</v>
      </c>
      <c r="T48" s="170"/>
      <c r="U48" s="133"/>
      <c r="V48" s="133"/>
      <c r="W48" s="133"/>
      <c r="X48" s="133"/>
      <c r="Y48" s="133"/>
      <c r="Z48" s="133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61"/>
      <c r="AT48" s="193"/>
      <c r="AU48" s="136"/>
      <c r="AV48" s="184" t="e">
        <f t="shared" si="28"/>
        <v>#DIV/0!</v>
      </c>
      <c r="AW48" s="193"/>
      <c r="AX48" s="136"/>
      <c r="AY48" s="184" t="e">
        <f t="shared" si="29"/>
        <v>#DIV/0!</v>
      </c>
      <c r="AZ48" s="193"/>
      <c r="BA48" s="136"/>
      <c r="BB48" s="184" t="e">
        <f t="shared" si="30"/>
        <v>#DIV/0!</v>
      </c>
      <c r="BC48" s="153"/>
      <c r="BD48" s="136"/>
      <c r="BE48" s="136"/>
      <c r="BF48" s="136"/>
      <c r="BG48" s="136"/>
      <c r="BH48" s="136"/>
      <c r="BI48" s="136"/>
      <c r="BJ48" s="161"/>
      <c r="BK48" s="161"/>
      <c r="BL48" s="161"/>
      <c r="BM48" s="152"/>
      <c r="BN48" s="43">
        <f t="shared" si="1"/>
        <v>0</v>
      </c>
      <c r="BO48" s="43">
        <f t="shared" si="2"/>
        <v>0</v>
      </c>
      <c r="BP48" s="43" t="e">
        <f t="shared" si="3"/>
        <v>#DIV/0!</v>
      </c>
      <c r="BQ48" s="43">
        <f t="shared" si="4"/>
        <v>0</v>
      </c>
      <c r="BR48" s="43">
        <f t="shared" si="5"/>
        <v>0</v>
      </c>
      <c r="BS48" s="43" t="e">
        <f t="shared" si="6"/>
        <v>#DIV/0!</v>
      </c>
      <c r="BT48" s="43" t="e">
        <f>(#REF!*86400)/2</f>
        <v>#REF!</v>
      </c>
      <c r="BU48" s="43" t="e">
        <f t="shared" si="7"/>
        <v>#DIV/0!</v>
      </c>
      <c r="BV48" s="43" t="e">
        <f t="shared" si="8"/>
        <v>#VALUE!</v>
      </c>
      <c r="BW48" s="44" t="e">
        <f t="shared" si="9"/>
        <v>#REF!</v>
      </c>
      <c r="BX48" s="43" t="e">
        <f t="shared" si="10"/>
        <v>#VALUE!</v>
      </c>
      <c r="BY48" s="43" t="e">
        <f t="shared" si="11"/>
        <v>#VALUE!</v>
      </c>
      <c r="BZ48" s="44" t="e">
        <f t="shared" si="12"/>
        <v>#REF!</v>
      </c>
      <c r="CA48" s="44" t="e">
        <f t="shared" si="13"/>
        <v>#REF!</v>
      </c>
      <c r="CB48" t="str">
        <f t="shared" si="14"/>
        <v>19000100</v>
      </c>
      <c r="CC48" s="55">
        <f t="shared" si="15"/>
        <v>0</v>
      </c>
      <c r="CD48" s="114" t="e">
        <f t="shared" si="16"/>
        <v>#N/A</v>
      </c>
      <c r="CE48" s="114" t="e">
        <f t="shared" si="17"/>
        <v>#N/A</v>
      </c>
      <c r="CF48" s="114" t="e">
        <f t="shared" si="18"/>
        <v>#N/A</v>
      </c>
      <c r="CG48" s="114" t="e">
        <f t="shared" si="19"/>
        <v>#N/A</v>
      </c>
      <c r="CH48" s="114" t="e">
        <f t="shared" si="20"/>
        <v>#N/A</v>
      </c>
      <c r="CI48" s="114" t="e">
        <f t="shared" si="21"/>
        <v>#N/A</v>
      </c>
      <c r="CJ48" s="114" t="e">
        <f t="shared" si="22"/>
        <v>#N/A</v>
      </c>
      <c r="CK48" s="114" t="e">
        <f t="shared" si="23"/>
        <v>#N/A</v>
      </c>
      <c r="CL48" s="114" t="e">
        <f t="shared" si="24"/>
        <v>#N/A</v>
      </c>
    </row>
    <row r="49" spans="1:90">
      <c r="A49" s="149" t="str">
        <f t="shared" si="0"/>
        <v xml:space="preserve"> 19000100</v>
      </c>
      <c r="B49" s="153"/>
      <c r="C49" s="130"/>
      <c r="D49" s="136"/>
      <c r="E49" s="136"/>
      <c r="F49" s="136"/>
      <c r="G49" s="136"/>
      <c r="H49" s="136"/>
      <c r="I49" s="131"/>
      <c r="J49" s="168"/>
      <c r="K49" s="174"/>
      <c r="L49" s="195"/>
      <c r="M49" s="184" t="e">
        <f t="shared" si="25"/>
        <v>#DIV/0!</v>
      </c>
      <c r="N49" s="174"/>
      <c r="O49" s="195"/>
      <c r="P49" s="184" t="e">
        <f t="shared" si="26"/>
        <v>#DIV/0!</v>
      </c>
      <c r="Q49" s="174"/>
      <c r="R49" s="195"/>
      <c r="S49" s="184" t="e">
        <f t="shared" si="27"/>
        <v>#DIV/0!</v>
      </c>
      <c r="T49" s="170"/>
      <c r="U49" s="133"/>
      <c r="V49" s="133"/>
      <c r="W49" s="133"/>
      <c r="X49" s="133"/>
      <c r="Y49" s="133"/>
      <c r="Z49" s="133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61"/>
      <c r="AT49" s="193"/>
      <c r="AU49" s="136"/>
      <c r="AV49" s="184" t="e">
        <f t="shared" si="28"/>
        <v>#DIV/0!</v>
      </c>
      <c r="AW49" s="193"/>
      <c r="AX49" s="136"/>
      <c r="AY49" s="184" t="e">
        <f t="shared" si="29"/>
        <v>#DIV/0!</v>
      </c>
      <c r="AZ49" s="193"/>
      <c r="BA49" s="136"/>
      <c r="BB49" s="184" t="e">
        <f t="shared" si="30"/>
        <v>#DIV/0!</v>
      </c>
      <c r="BC49" s="153"/>
      <c r="BD49" s="136"/>
      <c r="BE49" s="136"/>
      <c r="BF49" s="136"/>
      <c r="BG49" s="136"/>
      <c r="BH49" s="136"/>
      <c r="BI49" s="136"/>
      <c r="BJ49" s="161"/>
      <c r="BK49" s="161"/>
      <c r="BL49" s="161"/>
      <c r="BM49" s="152"/>
      <c r="BN49" s="43">
        <f t="shared" si="1"/>
        <v>0</v>
      </c>
      <c r="BO49" s="43">
        <f t="shared" si="2"/>
        <v>0</v>
      </c>
      <c r="BP49" s="43" t="e">
        <f t="shared" si="3"/>
        <v>#DIV/0!</v>
      </c>
      <c r="BQ49" s="43">
        <f t="shared" si="4"/>
        <v>0</v>
      </c>
      <c r="BR49" s="43">
        <f t="shared" si="5"/>
        <v>0</v>
      </c>
      <c r="BS49" s="43" t="e">
        <f t="shared" si="6"/>
        <v>#DIV/0!</v>
      </c>
      <c r="BT49" s="43" t="e">
        <f>(#REF!*86400)/2</f>
        <v>#REF!</v>
      </c>
      <c r="BU49" s="43" t="e">
        <f t="shared" si="7"/>
        <v>#DIV/0!</v>
      </c>
      <c r="BV49" s="43" t="e">
        <f t="shared" si="8"/>
        <v>#VALUE!</v>
      </c>
      <c r="BW49" s="44" t="e">
        <f t="shared" si="9"/>
        <v>#REF!</v>
      </c>
      <c r="BX49" s="43" t="e">
        <f t="shared" si="10"/>
        <v>#VALUE!</v>
      </c>
      <c r="BY49" s="43" t="e">
        <f t="shared" si="11"/>
        <v>#VALUE!</v>
      </c>
      <c r="BZ49" s="44" t="e">
        <f t="shared" si="12"/>
        <v>#REF!</v>
      </c>
      <c r="CA49" s="44" t="e">
        <f t="shared" si="13"/>
        <v>#REF!</v>
      </c>
      <c r="CB49" t="str">
        <f t="shared" si="14"/>
        <v>19000100</v>
      </c>
      <c r="CC49" s="55">
        <f t="shared" si="15"/>
        <v>0</v>
      </c>
      <c r="CD49" s="114" t="e">
        <f t="shared" si="16"/>
        <v>#N/A</v>
      </c>
      <c r="CE49" s="114" t="e">
        <f t="shared" si="17"/>
        <v>#N/A</v>
      </c>
      <c r="CF49" s="114" t="e">
        <f t="shared" si="18"/>
        <v>#N/A</v>
      </c>
      <c r="CG49" s="114" t="e">
        <f t="shared" si="19"/>
        <v>#N/A</v>
      </c>
      <c r="CH49" s="114" t="e">
        <f t="shared" si="20"/>
        <v>#N/A</v>
      </c>
      <c r="CI49" s="114" t="e">
        <f t="shared" si="21"/>
        <v>#N/A</v>
      </c>
      <c r="CJ49" s="114" t="e">
        <f t="shared" si="22"/>
        <v>#N/A</v>
      </c>
      <c r="CK49" s="114" t="e">
        <f t="shared" si="23"/>
        <v>#N/A</v>
      </c>
      <c r="CL49" s="114" t="e">
        <f t="shared" si="24"/>
        <v>#N/A</v>
      </c>
    </row>
    <row r="50" spans="1:90">
      <c r="A50" s="149" t="str">
        <f t="shared" si="0"/>
        <v xml:space="preserve"> 19000100</v>
      </c>
      <c r="B50" s="153"/>
      <c r="C50" s="130"/>
      <c r="D50" s="136"/>
      <c r="E50" s="136"/>
      <c r="F50" s="136"/>
      <c r="G50" s="136"/>
      <c r="H50" s="136"/>
      <c r="I50" s="131"/>
      <c r="J50" s="168"/>
      <c r="K50" s="174"/>
      <c r="L50" s="195"/>
      <c r="M50" s="184" t="e">
        <f t="shared" si="25"/>
        <v>#DIV/0!</v>
      </c>
      <c r="N50" s="174"/>
      <c r="O50" s="195"/>
      <c r="P50" s="184" t="e">
        <f t="shared" si="26"/>
        <v>#DIV/0!</v>
      </c>
      <c r="Q50" s="174"/>
      <c r="R50" s="195"/>
      <c r="S50" s="184" t="e">
        <f t="shared" si="27"/>
        <v>#DIV/0!</v>
      </c>
      <c r="T50" s="170"/>
      <c r="U50" s="133"/>
      <c r="V50" s="133"/>
      <c r="W50" s="133"/>
      <c r="X50" s="133"/>
      <c r="Y50" s="133"/>
      <c r="Z50" s="133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61"/>
      <c r="AT50" s="193"/>
      <c r="AU50" s="136"/>
      <c r="AV50" s="184" t="e">
        <f t="shared" si="28"/>
        <v>#DIV/0!</v>
      </c>
      <c r="AW50" s="193"/>
      <c r="AX50" s="136"/>
      <c r="AY50" s="184" t="e">
        <f t="shared" si="29"/>
        <v>#DIV/0!</v>
      </c>
      <c r="AZ50" s="193"/>
      <c r="BA50" s="136"/>
      <c r="BB50" s="184" t="e">
        <f t="shared" si="30"/>
        <v>#DIV/0!</v>
      </c>
      <c r="BC50" s="153"/>
      <c r="BD50" s="136"/>
      <c r="BE50" s="136"/>
      <c r="BF50" s="136"/>
      <c r="BG50" s="136"/>
      <c r="BH50" s="136"/>
      <c r="BI50" s="136"/>
      <c r="BJ50" s="161"/>
      <c r="BK50" s="161"/>
      <c r="BL50" s="161"/>
      <c r="BM50" s="152"/>
      <c r="BN50" s="43">
        <f t="shared" si="1"/>
        <v>0</v>
      </c>
      <c r="BO50" s="43">
        <f t="shared" si="2"/>
        <v>0</v>
      </c>
      <c r="BP50" s="43" t="e">
        <f t="shared" si="3"/>
        <v>#DIV/0!</v>
      </c>
      <c r="BQ50" s="43">
        <f t="shared" si="4"/>
        <v>0</v>
      </c>
      <c r="BR50" s="43">
        <f t="shared" si="5"/>
        <v>0</v>
      </c>
      <c r="BS50" s="43" t="e">
        <f t="shared" si="6"/>
        <v>#DIV/0!</v>
      </c>
      <c r="BT50" s="43" t="e">
        <f>(#REF!*86400)/2</f>
        <v>#REF!</v>
      </c>
      <c r="BU50" s="43" t="e">
        <f t="shared" si="7"/>
        <v>#DIV/0!</v>
      </c>
      <c r="BV50" s="43" t="e">
        <f t="shared" si="8"/>
        <v>#VALUE!</v>
      </c>
      <c r="BW50" s="44" t="e">
        <f t="shared" si="9"/>
        <v>#REF!</v>
      </c>
      <c r="BX50" s="43" t="e">
        <f t="shared" si="10"/>
        <v>#VALUE!</v>
      </c>
      <c r="BY50" s="43" t="e">
        <f t="shared" si="11"/>
        <v>#VALUE!</v>
      </c>
      <c r="BZ50" s="44" t="e">
        <f t="shared" si="12"/>
        <v>#REF!</v>
      </c>
      <c r="CA50" s="44" t="e">
        <f t="shared" si="13"/>
        <v>#REF!</v>
      </c>
      <c r="CB50" t="str">
        <f t="shared" si="14"/>
        <v>19000100</v>
      </c>
      <c r="CC50" s="55">
        <f t="shared" si="15"/>
        <v>0</v>
      </c>
      <c r="CD50" s="114" t="e">
        <f t="shared" si="16"/>
        <v>#N/A</v>
      </c>
      <c r="CE50" s="114" t="e">
        <f t="shared" si="17"/>
        <v>#N/A</v>
      </c>
      <c r="CF50" s="114" t="e">
        <f t="shared" si="18"/>
        <v>#N/A</v>
      </c>
      <c r="CG50" s="114" t="e">
        <f t="shared" si="19"/>
        <v>#N/A</v>
      </c>
      <c r="CH50" s="114" t="e">
        <f t="shared" si="20"/>
        <v>#N/A</v>
      </c>
      <c r="CI50" s="114" t="e">
        <f t="shared" si="21"/>
        <v>#N/A</v>
      </c>
      <c r="CJ50" s="114" t="e">
        <f t="shared" si="22"/>
        <v>#N/A</v>
      </c>
      <c r="CK50" s="114" t="e">
        <f t="shared" si="23"/>
        <v>#N/A</v>
      </c>
      <c r="CL50" s="114" t="e">
        <f t="shared" si="24"/>
        <v>#N/A</v>
      </c>
    </row>
    <row r="51" spans="1:90">
      <c r="A51" s="149" t="str">
        <f t="shared" si="0"/>
        <v xml:space="preserve"> 19000100</v>
      </c>
      <c r="B51" s="153"/>
      <c r="C51" s="130"/>
      <c r="D51" s="136"/>
      <c r="E51" s="136"/>
      <c r="F51" s="136"/>
      <c r="G51" s="136"/>
      <c r="H51" s="136"/>
      <c r="I51" s="131"/>
      <c r="J51" s="168"/>
      <c r="K51" s="174"/>
      <c r="L51" s="195"/>
      <c r="M51" s="184" t="e">
        <f t="shared" si="25"/>
        <v>#DIV/0!</v>
      </c>
      <c r="N51" s="174"/>
      <c r="O51" s="195"/>
      <c r="P51" s="184" t="e">
        <f t="shared" si="26"/>
        <v>#DIV/0!</v>
      </c>
      <c r="Q51" s="174"/>
      <c r="R51" s="195"/>
      <c r="S51" s="184" t="e">
        <f t="shared" si="27"/>
        <v>#DIV/0!</v>
      </c>
      <c r="T51" s="170"/>
      <c r="U51" s="133"/>
      <c r="V51" s="133"/>
      <c r="W51" s="133"/>
      <c r="X51" s="133"/>
      <c r="Y51" s="133"/>
      <c r="Z51" s="133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61"/>
      <c r="AT51" s="193"/>
      <c r="AU51" s="136"/>
      <c r="AV51" s="184" t="e">
        <f t="shared" si="28"/>
        <v>#DIV/0!</v>
      </c>
      <c r="AW51" s="193"/>
      <c r="AX51" s="136"/>
      <c r="AY51" s="184" t="e">
        <f t="shared" si="29"/>
        <v>#DIV/0!</v>
      </c>
      <c r="AZ51" s="193"/>
      <c r="BA51" s="136"/>
      <c r="BB51" s="184" t="e">
        <f t="shared" si="30"/>
        <v>#DIV/0!</v>
      </c>
      <c r="BC51" s="153"/>
      <c r="BD51" s="136"/>
      <c r="BE51" s="136"/>
      <c r="BF51" s="136"/>
      <c r="BG51" s="136"/>
      <c r="BH51" s="136"/>
      <c r="BI51" s="136"/>
      <c r="BJ51" s="161"/>
      <c r="BK51" s="161"/>
      <c r="BL51" s="161"/>
      <c r="BM51" s="152"/>
      <c r="BN51" s="43">
        <f t="shared" si="1"/>
        <v>0</v>
      </c>
      <c r="BO51" s="43">
        <f t="shared" si="2"/>
        <v>0</v>
      </c>
      <c r="BP51" s="43" t="e">
        <f t="shared" si="3"/>
        <v>#DIV/0!</v>
      </c>
      <c r="BQ51" s="43">
        <f t="shared" si="4"/>
        <v>0</v>
      </c>
      <c r="BR51" s="43">
        <f t="shared" si="5"/>
        <v>0</v>
      </c>
      <c r="BS51" s="43" t="e">
        <f t="shared" si="6"/>
        <v>#DIV/0!</v>
      </c>
      <c r="BT51" s="43" t="e">
        <f>(#REF!*86400)/2</f>
        <v>#REF!</v>
      </c>
      <c r="BU51" s="43" t="e">
        <f t="shared" si="7"/>
        <v>#DIV/0!</v>
      </c>
      <c r="BV51" s="43" t="e">
        <f t="shared" si="8"/>
        <v>#VALUE!</v>
      </c>
      <c r="BW51" s="44" t="e">
        <f t="shared" si="9"/>
        <v>#REF!</v>
      </c>
      <c r="BX51" s="43" t="e">
        <f t="shared" si="10"/>
        <v>#VALUE!</v>
      </c>
      <c r="BY51" s="43" t="e">
        <f t="shared" si="11"/>
        <v>#VALUE!</v>
      </c>
      <c r="BZ51" s="44" t="e">
        <f t="shared" si="12"/>
        <v>#REF!</v>
      </c>
      <c r="CA51" s="44" t="e">
        <f t="shared" si="13"/>
        <v>#REF!</v>
      </c>
      <c r="CB51" t="str">
        <f t="shared" si="14"/>
        <v>19000100</v>
      </c>
      <c r="CC51" s="55">
        <f t="shared" si="15"/>
        <v>0</v>
      </c>
      <c r="CD51" s="114" t="e">
        <f t="shared" si="16"/>
        <v>#N/A</v>
      </c>
      <c r="CE51" s="114" t="e">
        <f t="shared" si="17"/>
        <v>#N/A</v>
      </c>
      <c r="CF51" s="114" t="e">
        <f t="shared" si="18"/>
        <v>#N/A</v>
      </c>
      <c r="CG51" s="114" t="e">
        <f t="shared" si="19"/>
        <v>#N/A</v>
      </c>
      <c r="CH51" s="114" t="e">
        <f t="shared" si="20"/>
        <v>#N/A</v>
      </c>
      <c r="CI51" s="114" t="e">
        <f t="shared" si="21"/>
        <v>#N/A</v>
      </c>
      <c r="CJ51" s="114" t="e">
        <f t="shared" si="22"/>
        <v>#N/A</v>
      </c>
      <c r="CK51" s="114" t="e">
        <f t="shared" si="23"/>
        <v>#N/A</v>
      </c>
      <c r="CL51" s="114" t="e">
        <f t="shared" si="24"/>
        <v>#N/A</v>
      </c>
    </row>
    <row r="52" spans="1:90">
      <c r="A52" s="149" t="str">
        <f t="shared" si="0"/>
        <v xml:space="preserve"> 19000100</v>
      </c>
      <c r="B52" s="153"/>
      <c r="C52" s="130"/>
      <c r="D52" s="136"/>
      <c r="E52" s="136"/>
      <c r="F52" s="136"/>
      <c r="G52" s="136"/>
      <c r="H52" s="136"/>
      <c r="I52" s="131"/>
      <c r="J52" s="168"/>
      <c r="K52" s="174"/>
      <c r="L52" s="195"/>
      <c r="M52" s="184" t="e">
        <f t="shared" si="25"/>
        <v>#DIV/0!</v>
      </c>
      <c r="N52" s="174"/>
      <c r="O52" s="195"/>
      <c r="P52" s="184" t="e">
        <f t="shared" si="26"/>
        <v>#DIV/0!</v>
      </c>
      <c r="Q52" s="174"/>
      <c r="R52" s="195"/>
      <c r="S52" s="184" t="e">
        <f t="shared" si="27"/>
        <v>#DIV/0!</v>
      </c>
      <c r="T52" s="170"/>
      <c r="U52" s="133"/>
      <c r="V52" s="133"/>
      <c r="W52" s="133"/>
      <c r="X52" s="133"/>
      <c r="Y52" s="133"/>
      <c r="Z52" s="133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61"/>
      <c r="AT52" s="193"/>
      <c r="AU52" s="136"/>
      <c r="AV52" s="184" t="e">
        <f t="shared" si="28"/>
        <v>#DIV/0!</v>
      </c>
      <c r="AW52" s="193"/>
      <c r="AX52" s="136"/>
      <c r="AY52" s="184" t="e">
        <f t="shared" si="29"/>
        <v>#DIV/0!</v>
      </c>
      <c r="AZ52" s="193"/>
      <c r="BA52" s="136"/>
      <c r="BB52" s="184" t="e">
        <f t="shared" si="30"/>
        <v>#DIV/0!</v>
      </c>
      <c r="BC52" s="153"/>
      <c r="BD52" s="136"/>
      <c r="BE52" s="136"/>
      <c r="BF52" s="136"/>
      <c r="BG52" s="136"/>
      <c r="BH52" s="136"/>
      <c r="BI52" s="136"/>
      <c r="BJ52" s="161"/>
      <c r="BK52" s="161"/>
      <c r="BL52" s="161"/>
      <c r="BM52" s="152"/>
      <c r="BN52" s="43">
        <f t="shared" si="1"/>
        <v>0</v>
      </c>
      <c r="BO52" s="43">
        <f t="shared" si="2"/>
        <v>0</v>
      </c>
      <c r="BP52" s="43" t="e">
        <f t="shared" si="3"/>
        <v>#DIV/0!</v>
      </c>
      <c r="BQ52" s="43">
        <f t="shared" si="4"/>
        <v>0</v>
      </c>
      <c r="BR52" s="43">
        <f t="shared" si="5"/>
        <v>0</v>
      </c>
      <c r="BS52" s="43" t="e">
        <f t="shared" si="6"/>
        <v>#DIV/0!</v>
      </c>
      <c r="BT52" s="43" t="e">
        <f>(#REF!*86400)/2</f>
        <v>#REF!</v>
      </c>
      <c r="BU52" s="43" t="e">
        <f t="shared" si="7"/>
        <v>#DIV/0!</v>
      </c>
      <c r="BV52" s="43" t="e">
        <f t="shared" si="8"/>
        <v>#VALUE!</v>
      </c>
      <c r="BW52" s="44" t="e">
        <f t="shared" si="9"/>
        <v>#REF!</v>
      </c>
      <c r="BX52" s="43" t="e">
        <f t="shared" si="10"/>
        <v>#VALUE!</v>
      </c>
      <c r="BY52" s="43" t="e">
        <f t="shared" si="11"/>
        <v>#VALUE!</v>
      </c>
      <c r="BZ52" s="44" t="e">
        <f t="shared" si="12"/>
        <v>#REF!</v>
      </c>
      <c r="CA52" s="44" t="e">
        <f t="shared" si="13"/>
        <v>#REF!</v>
      </c>
      <c r="CB52" t="str">
        <f t="shared" si="14"/>
        <v>19000100</v>
      </c>
      <c r="CC52" s="55">
        <f t="shared" si="15"/>
        <v>0</v>
      </c>
      <c r="CD52" s="114" t="e">
        <f t="shared" si="16"/>
        <v>#N/A</v>
      </c>
      <c r="CE52" s="114" t="e">
        <f t="shared" si="17"/>
        <v>#N/A</v>
      </c>
      <c r="CF52" s="114" t="e">
        <f t="shared" si="18"/>
        <v>#N/A</v>
      </c>
      <c r="CG52" s="114" t="e">
        <f t="shared" si="19"/>
        <v>#N/A</v>
      </c>
      <c r="CH52" s="114" t="e">
        <f t="shared" si="20"/>
        <v>#N/A</v>
      </c>
      <c r="CI52" s="114" t="e">
        <f t="shared" si="21"/>
        <v>#N/A</v>
      </c>
      <c r="CJ52" s="114" t="e">
        <f t="shared" si="22"/>
        <v>#N/A</v>
      </c>
      <c r="CK52" s="114" t="e">
        <f t="shared" si="23"/>
        <v>#N/A</v>
      </c>
      <c r="CL52" s="114" t="e">
        <f t="shared" si="24"/>
        <v>#N/A</v>
      </c>
    </row>
    <row r="53" spans="1:90">
      <c r="A53" s="149" t="str">
        <f t="shared" si="0"/>
        <v xml:space="preserve"> 19000100</v>
      </c>
      <c r="B53" s="153"/>
      <c r="C53" s="130"/>
      <c r="D53" s="136"/>
      <c r="E53" s="136"/>
      <c r="F53" s="136"/>
      <c r="G53" s="136"/>
      <c r="H53" s="136"/>
      <c r="I53" s="131"/>
      <c r="J53" s="168"/>
      <c r="K53" s="174"/>
      <c r="L53" s="195"/>
      <c r="M53" s="184" t="e">
        <f t="shared" si="25"/>
        <v>#DIV/0!</v>
      </c>
      <c r="N53" s="174"/>
      <c r="O53" s="195"/>
      <c r="P53" s="184" t="e">
        <f t="shared" si="26"/>
        <v>#DIV/0!</v>
      </c>
      <c r="Q53" s="174"/>
      <c r="R53" s="195"/>
      <c r="S53" s="184" t="e">
        <f t="shared" si="27"/>
        <v>#DIV/0!</v>
      </c>
      <c r="T53" s="170"/>
      <c r="U53" s="133"/>
      <c r="V53" s="133"/>
      <c r="W53" s="133"/>
      <c r="X53" s="133"/>
      <c r="Y53" s="133"/>
      <c r="Z53" s="133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61"/>
      <c r="AT53" s="193"/>
      <c r="AU53" s="136"/>
      <c r="AV53" s="184" t="e">
        <f t="shared" si="28"/>
        <v>#DIV/0!</v>
      </c>
      <c r="AW53" s="193"/>
      <c r="AX53" s="136"/>
      <c r="AY53" s="184" t="e">
        <f t="shared" si="29"/>
        <v>#DIV/0!</v>
      </c>
      <c r="AZ53" s="193"/>
      <c r="BA53" s="136"/>
      <c r="BB53" s="184" t="e">
        <f t="shared" si="30"/>
        <v>#DIV/0!</v>
      </c>
      <c r="BC53" s="153"/>
      <c r="BD53" s="136"/>
      <c r="BE53" s="136"/>
      <c r="BF53" s="136"/>
      <c r="BG53" s="136"/>
      <c r="BH53" s="136"/>
      <c r="BI53" s="136"/>
      <c r="BJ53" s="161"/>
      <c r="BK53" s="161"/>
      <c r="BL53" s="161"/>
      <c r="BM53" s="152"/>
      <c r="BN53" s="43">
        <f t="shared" si="1"/>
        <v>0</v>
      </c>
      <c r="BO53" s="43">
        <f t="shared" si="2"/>
        <v>0</v>
      </c>
      <c r="BP53" s="43" t="e">
        <f t="shared" si="3"/>
        <v>#DIV/0!</v>
      </c>
      <c r="BQ53" s="43">
        <f t="shared" si="4"/>
        <v>0</v>
      </c>
      <c r="BR53" s="43">
        <f t="shared" si="5"/>
        <v>0</v>
      </c>
      <c r="BS53" s="43" t="e">
        <f t="shared" si="6"/>
        <v>#DIV/0!</v>
      </c>
      <c r="BT53" s="43" t="e">
        <f>(#REF!*86400)/2</f>
        <v>#REF!</v>
      </c>
      <c r="BU53" s="43" t="e">
        <f t="shared" si="7"/>
        <v>#DIV/0!</v>
      </c>
      <c r="BV53" s="43" t="e">
        <f t="shared" si="8"/>
        <v>#VALUE!</v>
      </c>
      <c r="BW53" s="44" t="e">
        <f t="shared" si="9"/>
        <v>#REF!</v>
      </c>
      <c r="BX53" s="43" t="e">
        <f t="shared" si="10"/>
        <v>#VALUE!</v>
      </c>
      <c r="BY53" s="43" t="e">
        <f t="shared" si="11"/>
        <v>#VALUE!</v>
      </c>
      <c r="BZ53" s="44" t="e">
        <f t="shared" si="12"/>
        <v>#REF!</v>
      </c>
      <c r="CA53" s="44" t="e">
        <f t="shared" si="13"/>
        <v>#REF!</v>
      </c>
      <c r="CB53" t="str">
        <f t="shared" si="14"/>
        <v>19000100</v>
      </c>
      <c r="CC53" s="55">
        <f t="shared" si="15"/>
        <v>0</v>
      </c>
      <c r="CD53" s="114" t="e">
        <f t="shared" si="16"/>
        <v>#N/A</v>
      </c>
      <c r="CE53" s="114" t="e">
        <f t="shared" si="17"/>
        <v>#N/A</v>
      </c>
      <c r="CF53" s="114" t="e">
        <f t="shared" si="18"/>
        <v>#N/A</v>
      </c>
      <c r="CG53" s="114" t="e">
        <f t="shared" si="19"/>
        <v>#N/A</v>
      </c>
      <c r="CH53" s="114" t="e">
        <f t="shared" si="20"/>
        <v>#N/A</v>
      </c>
      <c r="CI53" s="114" t="e">
        <f t="shared" si="21"/>
        <v>#N/A</v>
      </c>
      <c r="CJ53" s="114" t="e">
        <f t="shared" si="22"/>
        <v>#N/A</v>
      </c>
      <c r="CK53" s="114" t="e">
        <f t="shared" si="23"/>
        <v>#N/A</v>
      </c>
      <c r="CL53" s="114" t="e">
        <f t="shared" si="24"/>
        <v>#N/A</v>
      </c>
    </row>
    <row r="54" spans="1:90">
      <c r="A54" s="149" t="str">
        <f t="shared" si="0"/>
        <v xml:space="preserve"> 19000100</v>
      </c>
      <c r="B54" s="153"/>
      <c r="C54" s="130"/>
      <c r="D54" s="136"/>
      <c r="E54" s="136"/>
      <c r="F54" s="136"/>
      <c r="G54" s="136"/>
      <c r="H54" s="136"/>
      <c r="I54" s="131"/>
      <c r="J54" s="168"/>
      <c r="K54" s="174"/>
      <c r="L54" s="195"/>
      <c r="M54" s="184" t="e">
        <f t="shared" si="25"/>
        <v>#DIV/0!</v>
      </c>
      <c r="N54" s="174"/>
      <c r="O54" s="195"/>
      <c r="P54" s="184" t="e">
        <f t="shared" si="26"/>
        <v>#DIV/0!</v>
      </c>
      <c r="Q54" s="174"/>
      <c r="R54" s="195"/>
      <c r="S54" s="184" t="e">
        <f t="shared" si="27"/>
        <v>#DIV/0!</v>
      </c>
      <c r="T54" s="170"/>
      <c r="U54" s="133"/>
      <c r="V54" s="133"/>
      <c r="W54" s="133"/>
      <c r="X54" s="133"/>
      <c r="Y54" s="133"/>
      <c r="Z54" s="133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61"/>
      <c r="AT54" s="193"/>
      <c r="AU54" s="136"/>
      <c r="AV54" s="184" t="e">
        <f t="shared" si="28"/>
        <v>#DIV/0!</v>
      </c>
      <c r="AW54" s="193"/>
      <c r="AX54" s="136"/>
      <c r="AY54" s="184" t="e">
        <f t="shared" si="29"/>
        <v>#DIV/0!</v>
      </c>
      <c r="AZ54" s="193"/>
      <c r="BA54" s="136"/>
      <c r="BB54" s="184" t="e">
        <f t="shared" si="30"/>
        <v>#DIV/0!</v>
      </c>
      <c r="BC54" s="153"/>
      <c r="BD54" s="136"/>
      <c r="BE54" s="136"/>
      <c r="BF54" s="136"/>
      <c r="BG54" s="136"/>
      <c r="BH54" s="136"/>
      <c r="BI54" s="136"/>
      <c r="BJ54" s="161"/>
      <c r="BK54" s="161"/>
      <c r="BL54" s="161"/>
      <c r="BM54" s="152"/>
      <c r="BN54" s="43">
        <f t="shared" si="1"/>
        <v>0</v>
      </c>
      <c r="BO54" s="43">
        <f t="shared" si="2"/>
        <v>0</v>
      </c>
      <c r="BP54" s="43" t="e">
        <f t="shared" si="3"/>
        <v>#DIV/0!</v>
      </c>
      <c r="BQ54" s="43">
        <f t="shared" si="4"/>
        <v>0</v>
      </c>
      <c r="BR54" s="43">
        <f t="shared" si="5"/>
        <v>0</v>
      </c>
      <c r="BS54" s="43" t="e">
        <f t="shared" si="6"/>
        <v>#DIV/0!</v>
      </c>
      <c r="BT54" s="43" t="e">
        <f>(#REF!*86400)/2</f>
        <v>#REF!</v>
      </c>
      <c r="BU54" s="43" t="e">
        <f t="shared" si="7"/>
        <v>#DIV/0!</v>
      </c>
      <c r="BV54" s="43" t="e">
        <f t="shared" si="8"/>
        <v>#VALUE!</v>
      </c>
      <c r="BW54" s="44" t="e">
        <f t="shared" si="9"/>
        <v>#REF!</v>
      </c>
      <c r="BX54" s="43" t="e">
        <f t="shared" si="10"/>
        <v>#VALUE!</v>
      </c>
      <c r="BY54" s="43" t="e">
        <f t="shared" si="11"/>
        <v>#VALUE!</v>
      </c>
      <c r="BZ54" s="44" t="e">
        <f t="shared" si="12"/>
        <v>#REF!</v>
      </c>
      <c r="CA54" s="44" t="e">
        <f t="shared" si="13"/>
        <v>#REF!</v>
      </c>
      <c r="CB54" t="str">
        <f t="shared" si="14"/>
        <v>19000100</v>
      </c>
      <c r="CC54" s="55">
        <f t="shared" si="15"/>
        <v>0</v>
      </c>
      <c r="CD54" s="114" t="e">
        <f t="shared" si="16"/>
        <v>#N/A</v>
      </c>
      <c r="CE54" s="114" t="e">
        <f t="shared" si="17"/>
        <v>#N/A</v>
      </c>
      <c r="CF54" s="114" t="e">
        <f t="shared" si="18"/>
        <v>#N/A</v>
      </c>
      <c r="CG54" s="114" t="e">
        <f t="shared" si="19"/>
        <v>#N/A</v>
      </c>
      <c r="CH54" s="114" t="e">
        <f t="shared" si="20"/>
        <v>#N/A</v>
      </c>
      <c r="CI54" s="114" t="e">
        <f t="shared" si="21"/>
        <v>#N/A</v>
      </c>
      <c r="CJ54" s="114" t="e">
        <f t="shared" si="22"/>
        <v>#N/A</v>
      </c>
      <c r="CK54" s="114" t="e">
        <f t="shared" si="23"/>
        <v>#N/A</v>
      </c>
      <c r="CL54" s="114" t="e">
        <f t="shared" si="24"/>
        <v>#N/A</v>
      </c>
    </row>
    <row r="55" spans="1:90">
      <c r="A55" s="149" t="str">
        <f t="shared" si="0"/>
        <v xml:space="preserve"> 19000100</v>
      </c>
      <c r="B55" s="153"/>
      <c r="C55" s="130"/>
      <c r="D55" s="136"/>
      <c r="E55" s="136"/>
      <c r="F55" s="136"/>
      <c r="G55" s="136"/>
      <c r="H55" s="136"/>
      <c r="I55" s="131"/>
      <c r="J55" s="168"/>
      <c r="K55" s="174"/>
      <c r="L55" s="195"/>
      <c r="M55" s="184" t="e">
        <f t="shared" si="25"/>
        <v>#DIV/0!</v>
      </c>
      <c r="N55" s="174"/>
      <c r="O55" s="195"/>
      <c r="P55" s="184" t="e">
        <f t="shared" si="26"/>
        <v>#DIV/0!</v>
      </c>
      <c r="Q55" s="174"/>
      <c r="R55" s="195"/>
      <c r="S55" s="184" t="e">
        <f t="shared" si="27"/>
        <v>#DIV/0!</v>
      </c>
      <c r="T55" s="170"/>
      <c r="U55" s="133"/>
      <c r="V55" s="133"/>
      <c r="W55" s="133"/>
      <c r="X55" s="133"/>
      <c r="Y55" s="133"/>
      <c r="Z55" s="133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61"/>
      <c r="AT55" s="193"/>
      <c r="AU55" s="136"/>
      <c r="AV55" s="184" t="e">
        <f t="shared" si="28"/>
        <v>#DIV/0!</v>
      </c>
      <c r="AW55" s="193"/>
      <c r="AX55" s="136"/>
      <c r="AY55" s="184" t="e">
        <f t="shared" si="29"/>
        <v>#DIV/0!</v>
      </c>
      <c r="AZ55" s="193"/>
      <c r="BA55" s="136"/>
      <c r="BB55" s="184" t="e">
        <f t="shared" si="30"/>
        <v>#DIV/0!</v>
      </c>
      <c r="BC55" s="153"/>
      <c r="BD55" s="136"/>
      <c r="BE55" s="136"/>
      <c r="BF55" s="136"/>
      <c r="BG55" s="136"/>
      <c r="BH55" s="136"/>
      <c r="BI55" s="136"/>
      <c r="BJ55" s="161"/>
      <c r="BK55" s="161"/>
      <c r="BL55" s="161"/>
      <c r="BM55" s="152"/>
      <c r="BN55" s="43">
        <f t="shared" si="1"/>
        <v>0</v>
      </c>
      <c r="BO55" s="43">
        <f t="shared" si="2"/>
        <v>0</v>
      </c>
      <c r="BP55" s="43" t="e">
        <f t="shared" si="3"/>
        <v>#DIV/0!</v>
      </c>
      <c r="BQ55" s="43">
        <f t="shared" si="4"/>
        <v>0</v>
      </c>
      <c r="BR55" s="43">
        <f t="shared" si="5"/>
        <v>0</v>
      </c>
      <c r="BS55" s="43" t="e">
        <f t="shared" si="6"/>
        <v>#DIV/0!</v>
      </c>
      <c r="BT55" s="43" t="e">
        <f>(#REF!*86400)/2</f>
        <v>#REF!</v>
      </c>
      <c r="BU55" s="43" t="e">
        <f t="shared" si="7"/>
        <v>#DIV/0!</v>
      </c>
      <c r="BV55" s="43" t="e">
        <f t="shared" si="8"/>
        <v>#VALUE!</v>
      </c>
      <c r="BW55" s="44" t="e">
        <f t="shared" si="9"/>
        <v>#REF!</v>
      </c>
      <c r="BX55" s="43" t="e">
        <f t="shared" si="10"/>
        <v>#VALUE!</v>
      </c>
      <c r="BY55" s="43" t="e">
        <f t="shared" si="11"/>
        <v>#VALUE!</v>
      </c>
      <c r="BZ55" s="44" t="e">
        <f t="shared" si="12"/>
        <v>#REF!</v>
      </c>
      <c r="CA55" s="44" t="e">
        <f t="shared" si="13"/>
        <v>#REF!</v>
      </c>
      <c r="CB55" t="str">
        <f t="shared" si="14"/>
        <v>19000100</v>
      </c>
      <c r="CC55" s="55">
        <f t="shared" si="15"/>
        <v>0</v>
      </c>
      <c r="CD55" s="114" t="e">
        <f t="shared" si="16"/>
        <v>#N/A</v>
      </c>
      <c r="CE55" s="114" t="e">
        <f t="shared" si="17"/>
        <v>#N/A</v>
      </c>
      <c r="CF55" s="114" t="e">
        <f t="shared" si="18"/>
        <v>#N/A</v>
      </c>
      <c r="CG55" s="114" t="e">
        <f t="shared" si="19"/>
        <v>#N/A</v>
      </c>
      <c r="CH55" s="114" t="e">
        <f t="shared" si="20"/>
        <v>#N/A</v>
      </c>
      <c r="CI55" s="114" t="e">
        <f t="shared" si="21"/>
        <v>#N/A</v>
      </c>
      <c r="CJ55" s="114" t="e">
        <f t="shared" si="22"/>
        <v>#N/A</v>
      </c>
      <c r="CK55" s="114" t="e">
        <f t="shared" si="23"/>
        <v>#N/A</v>
      </c>
      <c r="CL55" s="114" t="e">
        <f t="shared" si="24"/>
        <v>#N/A</v>
      </c>
    </row>
    <row r="56" spans="1:90">
      <c r="A56" s="149" t="str">
        <f t="shared" si="0"/>
        <v xml:space="preserve"> 19000100</v>
      </c>
      <c r="B56" s="153"/>
      <c r="C56" s="130"/>
      <c r="D56" s="136"/>
      <c r="E56" s="136"/>
      <c r="F56" s="136"/>
      <c r="G56" s="136"/>
      <c r="H56" s="136"/>
      <c r="I56" s="131"/>
      <c r="J56" s="168"/>
      <c r="K56" s="174"/>
      <c r="L56" s="195"/>
      <c r="M56" s="184" t="e">
        <f t="shared" si="25"/>
        <v>#DIV/0!</v>
      </c>
      <c r="N56" s="174"/>
      <c r="O56" s="195"/>
      <c r="P56" s="184" t="e">
        <f t="shared" si="26"/>
        <v>#DIV/0!</v>
      </c>
      <c r="Q56" s="174"/>
      <c r="R56" s="195"/>
      <c r="S56" s="184" t="e">
        <f t="shared" si="27"/>
        <v>#DIV/0!</v>
      </c>
      <c r="T56" s="170"/>
      <c r="U56" s="133"/>
      <c r="V56" s="133"/>
      <c r="W56" s="133"/>
      <c r="X56" s="133"/>
      <c r="Y56" s="133"/>
      <c r="Z56" s="133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1"/>
      <c r="AT56" s="193"/>
      <c r="AU56" s="136"/>
      <c r="AV56" s="184" t="e">
        <f t="shared" si="28"/>
        <v>#DIV/0!</v>
      </c>
      <c r="AW56" s="193"/>
      <c r="AX56" s="136"/>
      <c r="AY56" s="184" t="e">
        <f t="shared" si="29"/>
        <v>#DIV/0!</v>
      </c>
      <c r="AZ56" s="193"/>
      <c r="BA56" s="136"/>
      <c r="BB56" s="184" t="e">
        <f t="shared" si="30"/>
        <v>#DIV/0!</v>
      </c>
      <c r="BC56" s="153"/>
      <c r="BD56" s="136"/>
      <c r="BE56" s="136"/>
      <c r="BF56" s="136"/>
      <c r="BG56" s="136"/>
      <c r="BH56" s="136"/>
      <c r="BI56" s="136"/>
      <c r="BJ56" s="161"/>
      <c r="BK56" s="161"/>
      <c r="BL56" s="161"/>
      <c r="BM56" s="152"/>
      <c r="BN56" s="43">
        <f t="shared" si="1"/>
        <v>0</v>
      </c>
      <c r="BO56" s="43">
        <f t="shared" si="2"/>
        <v>0</v>
      </c>
      <c r="BP56" s="43" t="e">
        <f t="shared" si="3"/>
        <v>#DIV/0!</v>
      </c>
      <c r="BQ56" s="43">
        <f t="shared" si="4"/>
        <v>0</v>
      </c>
      <c r="BR56" s="43">
        <f t="shared" si="5"/>
        <v>0</v>
      </c>
      <c r="BS56" s="43" t="e">
        <f t="shared" si="6"/>
        <v>#DIV/0!</v>
      </c>
      <c r="BT56" s="43" t="e">
        <f>(#REF!*86400)/2</f>
        <v>#REF!</v>
      </c>
      <c r="BU56" s="43" t="e">
        <f t="shared" si="7"/>
        <v>#DIV/0!</v>
      </c>
      <c r="BV56" s="43" t="e">
        <f t="shared" si="8"/>
        <v>#VALUE!</v>
      </c>
      <c r="BW56" s="44" t="e">
        <f t="shared" si="9"/>
        <v>#REF!</v>
      </c>
      <c r="BX56" s="43" t="e">
        <f t="shared" si="10"/>
        <v>#VALUE!</v>
      </c>
      <c r="BY56" s="43" t="e">
        <f t="shared" si="11"/>
        <v>#VALUE!</v>
      </c>
      <c r="BZ56" s="44" t="e">
        <f t="shared" si="12"/>
        <v>#REF!</v>
      </c>
      <c r="CA56" s="44" t="e">
        <f t="shared" si="13"/>
        <v>#REF!</v>
      </c>
      <c r="CB56" t="str">
        <f t="shared" si="14"/>
        <v>19000100</v>
      </c>
      <c r="CC56" s="55">
        <f t="shared" si="15"/>
        <v>0</v>
      </c>
      <c r="CD56" s="114" t="e">
        <f t="shared" si="16"/>
        <v>#N/A</v>
      </c>
      <c r="CE56" s="114" t="e">
        <f t="shared" si="17"/>
        <v>#N/A</v>
      </c>
      <c r="CF56" s="114" t="e">
        <f t="shared" si="18"/>
        <v>#N/A</v>
      </c>
      <c r="CG56" s="114" t="e">
        <f t="shared" si="19"/>
        <v>#N/A</v>
      </c>
      <c r="CH56" s="114" t="e">
        <f t="shared" si="20"/>
        <v>#N/A</v>
      </c>
      <c r="CI56" s="114" t="e">
        <f t="shared" si="21"/>
        <v>#N/A</v>
      </c>
      <c r="CJ56" s="114" t="e">
        <f t="shared" si="22"/>
        <v>#N/A</v>
      </c>
      <c r="CK56" s="114" t="e">
        <f t="shared" si="23"/>
        <v>#N/A</v>
      </c>
      <c r="CL56" s="114" t="e">
        <f t="shared" si="24"/>
        <v>#N/A</v>
      </c>
    </row>
    <row r="57" spans="1:90">
      <c r="A57" s="149" t="str">
        <f t="shared" si="0"/>
        <v xml:space="preserve"> 19000100</v>
      </c>
      <c r="B57" s="153"/>
      <c r="C57" s="130"/>
      <c r="D57" s="136"/>
      <c r="E57" s="136"/>
      <c r="F57" s="136"/>
      <c r="G57" s="136"/>
      <c r="H57" s="136"/>
      <c r="I57" s="131"/>
      <c r="J57" s="168"/>
      <c r="K57" s="174"/>
      <c r="L57" s="195"/>
      <c r="M57" s="184" t="e">
        <f t="shared" si="25"/>
        <v>#DIV/0!</v>
      </c>
      <c r="N57" s="174"/>
      <c r="O57" s="195"/>
      <c r="P57" s="184" t="e">
        <f t="shared" si="26"/>
        <v>#DIV/0!</v>
      </c>
      <c r="Q57" s="174"/>
      <c r="R57" s="195"/>
      <c r="S57" s="184" t="e">
        <f t="shared" si="27"/>
        <v>#DIV/0!</v>
      </c>
      <c r="T57" s="170"/>
      <c r="U57" s="133"/>
      <c r="V57" s="133"/>
      <c r="W57" s="133"/>
      <c r="X57" s="133"/>
      <c r="Y57" s="133"/>
      <c r="Z57" s="133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1"/>
      <c r="AT57" s="193"/>
      <c r="AU57" s="136"/>
      <c r="AV57" s="184" t="e">
        <f t="shared" si="28"/>
        <v>#DIV/0!</v>
      </c>
      <c r="AW57" s="193"/>
      <c r="AX57" s="136"/>
      <c r="AY57" s="184" t="e">
        <f t="shared" si="29"/>
        <v>#DIV/0!</v>
      </c>
      <c r="AZ57" s="193"/>
      <c r="BA57" s="136"/>
      <c r="BB57" s="184" t="e">
        <f t="shared" si="30"/>
        <v>#DIV/0!</v>
      </c>
      <c r="BC57" s="153"/>
      <c r="BD57" s="136"/>
      <c r="BE57" s="136"/>
      <c r="BF57" s="136"/>
      <c r="BG57" s="136"/>
      <c r="BH57" s="136"/>
      <c r="BI57" s="136"/>
      <c r="BJ57" s="161"/>
      <c r="BK57" s="161"/>
      <c r="BL57" s="161"/>
      <c r="BM57" s="152"/>
      <c r="BN57" s="43">
        <f t="shared" si="1"/>
        <v>0</v>
      </c>
      <c r="BO57" s="43">
        <f t="shared" si="2"/>
        <v>0</v>
      </c>
      <c r="BP57" s="43" t="e">
        <f t="shared" si="3"/>
        <v>#DIV/0!</v>
      </c>
      <c r="BQ57" s="43">
        <f t="shared" si="4"/>
        <v>0</v>
      </c>
      <c r="BR57" s="43">
        <f t="shared" si="5"/>
        <v>0</v>
      </c>
      <c r="BS57" s="43" t="e">
        <f t="shared" si="6"/>
        <v>#DIV/0!</v>
      </c>
      <c r="BT57" s="43" t="e">
        <f>(#REF!*86400)/2</f>
        <v>#REF!</v>
      </c>
      <c r="BU57" s="43" t="e">
        <f t="shared" si="7"/>
        <v>#DIV/0!</v>
      </c>
      <c r="BV57" s="43" t="e">
        <f t="shared" si="8"/>
        <v>#VALUE!</v>
      </c>
      <c r="BW57" s="44" t="e">
        <f t="shared" si="9"/>
        <v>#REF!</v>
      </c>
      <c r="BX57" s="43" t="e">
        <f t="shared" si="10"/>
        <v>#VALUE!</v>
      </c>
      <c r="BY57" s="43" t="e">
        <f t="shared" si="11"/>
        <v>#VALUE!</v>
      </c>
      <c r="BZ57" s="44" t="e">
        <f t="shared" si="12"/>
        <v>#REF!</v>
      </c>
      <c r="CA57" s="44" t="e">
        <f t="shared" si="13"/>
        <v>#REF!</v>
      </c>
      <c r="CB57" t="str">
        <f t="shared" si="14"/>
        <v>19000100</v>
      </c>
      <c r="CC57" s="55">
        <f t="shared" si="15"/>
        <v>0</v>
      </c>
      <c r="CD57" s="114" t="e">
        <f t="shared" si="16"/>
        <v>#N/A</v>
      </c>
      <c r="CE57" s="114" t="e">
        <f t="shared" si="17"/>
        <v>#N/A</v>
      </c>
      <c r="CF57" s="114" t="e">
        <f t="shared" si="18"/>
        <v>#N/A</v>
      </c>
      <c r="CG57" s="114" t="e">
        <f t="shared" si="19"/>
        <v>#N/A</v>
      </c>
      <c r="CH57" s="114" t="e">
        <f t="shared" si="20"/>
        <v>#N/A</v>
      </c>
      <c r="CI57" s="114" t="e">
        <f t="shared" si="21"/>
        <v>#N/A</v>
      </c>
      <c r="CJ57" s="114" t="e">
        <f t="shared" si="22"/>
        <v>#N/A</v>
      </c>
      <c r="CK57" s="114" t="e">
        <f t="shared" si="23"/>
        <v>#N/A</v>
      </c>
      <c r="CL57" s="114" t="e">
        <f t="shared" si="24"/>
        <v>#N/A</v>
      </c>
    </row>
    <row r="58" spans="1:90">
      <c r="A58" s="149" t="str">
        <f t="shared" si="0"/>
        <v xml:space="preserve"> 19000100</v>
      </c>
      <c r="B58" s="153"/>
      <c r="C58" s="130"/>
      <c r="D58" s="136"/>
      <c r="E58" s="136"/>
      <c r="F58" s="136"/>
      <c r="G58" s="136"/>
      <c r="H58" s="136"/>
      <c r="I58" s="131"/>
      <c r="J58" s="168"/>
      <c r="K58" s="174"/>
      <c r="L58" s="195"/>
      <c r="M58" s="184" t="e">
        <f t="shared" si="25"/>
        <v>#DIV/0!</v>
      </c>
      <c r="N58" s="174"/>
      <c r="O58" s="195"/>
      <c r="P58" s="184" t="e">
        <f t="shared" si="26"/>
        <v>#DIV/0!</v>
      </c>
      <c r="Q58" s="174"/>
      <c r="R58" s="195"/>
      <c r="S58" s="184" t="e">
        <f t="shared" si="27"/>
        <v>#DIV/0!</v>
      </c>
      <c r="T58" s="170"/>
      <c r="U58" s="133"/>
      <c r="V58" s="133"/>
      <c r="W58" s="133"/>
      <c r="X58" s="133"/>
      <c r="Y58" s="133"/>
      <c r="Z58" s="133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1"/>
      <c r="AT58" s="193"/>
      <c r="AU58" s="136"/>
      <c r="AV58" s="184" t="e">
        <f t="shared" si="28"/>
        <v>#DIV/0!</v>
      </c>
      <c r="AW58" s="193"/>
      <c r="AX58" s="136"/>
      <c r="AY58" s="184" t="e">
        <f t="shared" si="29"/>
        <v>#DIV/0!</v>
      </c>
      <c r="AZ58" s="193"/>
      <c r="BA58" s="136"/>
      <c r="BB58" s="184" t="e">
        <f t="shared" si="30"/>
        <v>#DIV/0!</v>
      </c>
      <c r="BC58" s="153"/>
      <c r="BD58" s="136"/>
      <c r="BE58" s="136"/>
      <c r="BF58" s="136"/>
      <c r="BG58" s="136"/>
      <c r="BH58" s="136"/>
      <c r="BI58" s="136"/>
      <c r="BJ58" s="161"/>
      <c r="BK58" s="161"/>
      <c r="BL58" s="161"/>
      <c r="BM58" s="152"/>
      <c r="BN58" s="43">
        <f t="shared" si="1"/>
        <v>0</v>
      </c>
      <c r="BO58" s="43">
        <f t="shared" si="2"/>
        <v>0</v>
      </c>
      <c r="BP58" s="43" t="e">
        <f t="shared" si="3"/>
        <v>#DIV/0!</v>
      </c>
      <c r="BQ58" s="43">
        <f t="shared" si="4"/>
        <v>0</v>
      </c>
      <c r="BR58" s="43">
        <f t="shared" si="5"/>
        <v>0</v>
      </c>
      <c r="BS58" s="43" t="e">
        <f t="shared" si="6"/>
        <v>#DIV/0!</v>
      </c>
      <c r="BT58" s="43" t="e">
        <f>(#REF!*86400)/2</f>
        <v>#REF!</v>
      </c>
      <c r="BU58" s="43" t="e">
        <f t="shared" si="7"/>
        <v>#DIV/0!</v>
      </c>
      <c r="BV58" s="43" t="e">
        <f t="shared" si="8"/>
        <v>#VALUE!</v>
      </c>
      <c r="BW58" s="44" t="e">
        <f t="shared" si="9"/>
        <v>#REF!</v>
      </c>
      <c r="BX58" s="43" t="e">
        <f t="shared" si="10"/>
        <v>#VALUE!</v>
      </c>
      <c r="BY58" s="43" t="e">
        <f t="shared" si="11"/>
        <v>#VALUE!</v>
      </c>
      <c r="BZ58" s="44" t="e">
        <f t="shared" si="12"/>
        <v>#REF!</v>
      </c>
      <c r="CA58" s="44" t="e">
        <f t="shared" si="13"/>
        <v>#REF!</v>
      </c>
      <c r="CB58" t="str">
        <f t="shared" si="14"/>
        <v>19000100</v>
      </c>
      <c r="CC58" s="55">
        <f t="shared" si="15"/>
        <v>0</v>
      </c>
      <c r="CD58" s="114" t="e">
        <f t="shared" si="16"/>
        <v>#N/A</v>
      </c>
      <c r="CE58" s="114" t="e">
        <f t="shared" si="17"/>
        <v>#N/A</v>
      </c>
      <c r="CF58" s="114" t="e">
        <f t="shared" si="18"/>
        <v>#N/A</v>
      </c>
      <c r="CG58" s="114" t="e">
        <f t="shared" si="19"/>
        <v>#N/A</v>
      </c>
      <c r="CH58" s="114" t="e">
        <f t="shared" si="20"/>
        <v>#N/A</v>
      </c>
      <c r="CI58" s="114" t="e">
        <f t="shared" si="21"/>
        <v>#N/A</v>
      </c>
      <c r="CJ58" s="114" t="e">
        <f t="shared" si="22"/>
        <v>#N/A</v>
      </c>
      <c r="CK58" s="114" t="e">
        <f t="shared" si="23"/>
        <v>#N/A</v>
      </c>
      <c r="CL58" s="114" t="e">
        <f t="shared" si="24"/>
        <v>#N/A</v>
      </c>
    </row>
    <row r="59" spans="1:90">
      <c r="A59" s="149" t="str">
        <f t="shared" si="0"/>
        <v xml:space="preserve"> 19000100</v>
      </c>
      <c r="B59" s="153"/>
      <c r="C59" s="130"/>
      <c r="D59" s="136"/>
      <c r="E59" s="136"/>
      <c r="F59" s="136"/>
      <c r="G59" s="136"/>
      <c r="H59" s="136"/>
      <c r="I59" s="131"/>
      <c r="J59" s="168"/>
      <c r="K59" s="174"/>
      <c r="L59" s="195"/>
      <c r="M59" s="184" t="e">
        <f t="shared" si="25"/>
        <v>#DIV/0!</v>
      </c>
      <c r="N59" s="174"/>
      <c r="O59" s="195"/>
      <c r="P59" s="184" t="e">
        <f t="shared" si="26"/>
        <v>#DIV/0!</v>
      </c>
      <c r="Q59" s="174"/>
      <c r="R59" s="195"/>
      <c r="S59" s="184" t="e">
        <f t="shared" si="27"/>
        <v>#DIV/0!</v>
      </c>
      <c r="T59" s="170"/>
      <c r="U59" s="133"/>
      <c r="V59" s="133"/>
      <c r="W59" s="133"/>
      <c r="X59" s="133"/>
      <c r="Y59" s="133"/>
      <c r="Z59" s="133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1"/>
      <c r="AT59" s="193"/>
      <c r="AU59" s="136"/>
      <c r="AV59" s="184" t="e">
        <f t="shared" si="28"/>
        <v>#DIV/0!</v>
      </c>
      <c r="AW59" s="193"/>
      <c r="AX59" s="136"/>
      <c r="AY59" s="184" t="e">
        <f t="shared" si="29"/>
        <v>#DIV/0!</v>
      </c>
      <c r="AZ59" s="193"/>
      <c r="BA59" s="136"/>
      <c r="BB59" s="184" t="e">
        <f t="shared" si="30"/>
        <v>#DIV/0!</v>
      </c>
      <c r="BC59" s="153"/>
      <c r="BD59" s="136"/>
      <c r="BE59" s="136"/>
      <c r="BF59" s="136"/>
      <c r="BG59" s="136"/>
      <c r="BH59" s="136"/>
      <c r="BI59" s="136"/>
      <c r="BJ59" s="161"/>
      <c r="BK59" s="161"/>
      <c r="BL59" s="161"/>
      <c r="BM59" s="152"/>
      <c r="BN59" s="43">
        <f t="shared" si="1"/>
        <v>0</v>
      </c>
      <c r="BO59" s="43">
        <f t="shared" si="2"/>
        <v>0</v>
      </c>
      <c r="BP59" s="43" t="e">
        <f t="shared" si="3"/>
        <v>#DIV/0!</v>
      </c>
      <c r="BQ59" s="43">
        <f t="shared" si="4"/>
        <v>0</v>
      </c>
      <c r="BR59" s="43">
        <f t="shared" si="5"/>
        <v>0</v>
      </c>
      <c r="BS59" s="43" t="e">
        <f t="shared" si="6"/>
        <v>#DIV/0!</v>
      </c>
      <c r="BT59" s="43" t="e">
        <f>(#REF!*86400)/2</f>
        <v>#REF!</v>
      </c>
      <c r="BU59" s="43" t="e">
        <f t="shared" si="7"/>
        <v>#DIV/0!</v>
      </c>
      <c r="BV59" s="43" t="e">
        <f t="shared" si="8"/>
        <v>#VALUE!</v>
      </c>
      <c r="BW59" s="44" t="e">
        <f t="shared" si="9"/>
        <v>#REF!</v>
      </c>
      <c r="BX59" s="43" t="e">
        <f t="shared" si="10"/>
        <v>#VALUE!</v>
      </c>
      <c r="BY59" s="43" t="e">
        <f t="shared" si="11"/>
        <v>#VALUE!</v>
      </c>
      <c r="BZ59" s="44" t="e">
        <f t="shared" si="12"/>
        <v>#REF!</v>
      </c>
      <c r="CA59" s="44" t="e">
        <f t="shared" si="13"/>
        <v>#REF!</v>
      </c>
      <c r="CB59" t="str">
        <f t="shared" si="14"/>
        <v>19000100</v>
      </c>
      <c r="CC59" s="55">
        <f t="shared" si="15"/>
        <v>0</v>
      </c>
      <c r="CD59" s="114" t="e">
        <f t="shared" si="16"/>
        <v>#N/A</v>
      </c>
      <c r="CE59" s="114" t="e">
        <f t="shared" si="17"/>
        <v>#N/A</v>
      </c>
      <c r="CF59" s="114" t="e">
        <f t="shared" si="18"/>
        <v>#N/A</v>
      </c>
      <c r="CG59" s="114" t="e">
        <f t="shared" si="19"/>
        <v>#N/A</v>
      </c>
      <c r="CH59" s="114" t="e">
        <f t="shared" si="20"/>
        <v>#N/A</v>
      </c>
      <c r="CI59" s="114" t="e">
        <f t="shared" si="21"/>
        <v>#N/A</v>
      </c>
      <c r="CJ59" s="114" t="e">
        <f t="shared" si="22"/>
        <v>#N/A</v>
      </c>
      <c r="CK59" s="114" t="e">
        <f t="shared" si="23"/>
        <v>#N/A</v>
      </c>
      <c r="CL59" s="114" t="e">
        <f t="shared" si="24"/>
        <v>#N/A</v>
      </c>
    </row>
    <row r="60" spans="1:90">
      <c r="A60" s="149" t="str">
        <f t="shared" si="0"/>
        <v xml:space="preserve"> 19000100</v>
      </c>
      <c r="B60" s="153"/>
      <c r="C60" s="130"/>
      <c r="D60" s="136"/>
      <c r="E60" s="136"/>
      <c r="F60" s="136"/>
      <c r="G60" s="136"/>
      <c r="H60" s="136"/>
      <c r="I60" s="131"/>
      <c r="J60" s="168"/>
      <c r="K60" s="174"/>
      <c r="L60" s="195"/>
      <c r="M60" s="184" t="e">
        <f t="shared" si="25"/>
        <v>#DIV/0!</v>
      </c>
      <c r="N60" s="174"/>
      <c r="O60" s="195"/>
      <c r="P60" s="184" t="e">
        <f t="shared" si="26"/>
        <v>#DIV/0!</v>
      </c>
      <c r="Q60" s="174"/>
      <c r="R60" s="195"/>
      <c r="S60" s="184" t="e">
        <f t="shared" si="27"/>
        <v>#DIV/0!</v>
      </c>
      <c r="T60" s="170"/>
      <c r="U60" s="133"/>
      <c r="V60" s="133"/>
      <c r="W60" s="133"/>
      <c r="X60" s="133"/>
      <c r="Y60" s="133"/>
      <c r="Z60" s="133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1"/>
      <c r="AT60" s="193"/>
      <c r="AU60" s="136"/>
      <c r="AV60" s="184" t="e">
        <f t="shared" si="28"/>
        <v>#DIV/0!</v>
      </c>
      <c r="AW60" s="193"/>
      <c r="AX60" s="136"/>
      <c r="AY60" s="184" t="e">
        <f t="shared" si="29"/>
        <v>#DIV/0!</v>
      </c>
      <c r="AZ60" s="193"/>
      <c r="BA60" s="136"/>
      <c r="BB60" s="184" t="e">
        <f t="shared" si="30"/>
        <v>#DIV/0!</v>
      </c>
      <c r="BC60" s="153"/>
      <c r="BD60" s="136"/>
      <c r="BE60" s="136"/>
      <c r="BF60" s="136"/>
      <c r="BG60" s="136"/>
      <c r="BH60" s="136"/>
      <c r="BI60" s="136"/>
      <c r="BJ60" s="161"/>
      <c r="BK60" s="161"/>
      <c r="BL60" s="161"/>
      <c r="BM60" s="152"/>
      <c r="BN60" s="43">
        <f t="shared" si="1"/>
        <v>0</v>
      </c>
      <c r="BO60" s="43">
        <f t="shared" si="2"/>
        <v>0</v>
      </c>
      <c r="BP60" s="43" t="e">
        <f t="shared" si="3"/>
        <v>#DIV/0!</v>
      </c>
      <c r="BQ60" s="43">
        <f t="shared" si="4"/>
        <v>0</v>
      </c>
      <c r="BR60" s="43">
        <f t="shared" si="5"/>
        <v>0</v>
      </c>
      <c r="BS60" s="43" t="e">
        <f t="shared" si="6"/>
        <v>#DIV/0!</v>
      </c>
      <c r="BT60" s="43" t="e">
        <f>(#REF!*86400)/2</f>
        <v>#REF!</v>
      </c>
      <c r="BU60" s="43" t="e">
        <f t="shared" si="7"/>
        <v>#DIV/0!</v>
      </c>
      <c r="BV60" s="43" t="e">
        <f t="shared" si="8"/>
        <v>#VALUE!</v>
      </c>
      <c r="BW60" s="44" t="e">
        <f t="shared" si="9"/>
        <v>#REF!</v>
      </c>
      <c r="BX60" s="43" t="e">
        <f t="shared" si="10"/>
        <v>#VALUE!</v>
      </c>
      <c r="BY60" s="43" t="e">
        <f t="shared" si="11"/>
        <v>#VALUE!</v>
      </c>
      <c r="BZ60" s="44" t="e">
        <f t="shared" si="12"/>
        <v>#REF!</v>
      </c>
      <c r="CA60" s="44" t="e">
        <f t="shared" si="13"/>
        <v>#REF!</v>
      </c>
      <c r="CB60" t="str">
        <f t="shared" si="14"/>
        <v>19000100</v>
      </c>
      <c r="CC60" s="55">
        <f t="shared" si="15"/>
        <v>0</v>
      </c>
      <c r="CD60" s="114" t="e">
        <f t="shared" si="16"/>
        <v>#N/A</v>
      </c>
      <c r="CE60" s="114" t="e">
        <f t="shared" si="17"/>
        <v>#N/A</v>
      </c>
      <c r="CF60" s="114" t="e">
        <f t="shared" si="18"/>
        <v>#N/A</v>
      </c>
      <c r="CG60" s="114" t="e">
        <f t="shared" si="19"/>
        <v>#N/A</v>
      </c>
      <c r="CH60" s="114" t="e">
        <f t="shared" si="20"/>
        <v>#N/A</v>
      </c>
      <c r="CI60" s="114" t="e">
        <f t="shared" si="21"/>
        <v>#N/A</v>
      </c>
      <c r="CJ60" s="114" t="e">
        <f t="shared" si="22"/>
        <v>#N/A</v>
      </c>
      <c r="CK60" s="114" t="e">
        <f t="shared" si="23"/>
        <v>#N/A</v>
      </c>
      <c r="CL60" s="114" t="e">
        <f t="shared" si="24"/>
        <v>#N/A</v>
      </c>
    </row>
    <row r="61" spans="1:90">
      <c r="A61" s="149" t="str">
        <f t="shared" si="0"/>
        <v xml:space="preserve"> 19000100</v>
      </c>
      <c r="B61" s="153"/>
      <c r="C61" s="130"/>
      <c r="D61" s="136"/>
      <c r="E61" s="136"/>
      <c r="F61" s="136"/>
      <c r="G61" s="136"/>
      <c r="H61" s="136"/>
      <c r="I61" s="131"/>
      <c r="J61" s="168"/>
      <c r="K61" s="174"/>
      <c r="L61" s="195"/>
      <c r="M61" s="184" t="e">
        <f t="shared" si="25"/>
        <v>#DIV/0!</v>
      </c>
      <c r="N61" s="174"/>
      <c r="O61" s="195"/>
      <c r="P61" s="184" t="e">
        <f t="shared" si="26"/>
        <v>#DIV/0!</v>
      </c>
      <c r="Q61" s="174"/>
      <c r="R61" s="195"/>
      <c r="S61" s="184" t="e">
        <f t="shared" si="27"/>
        <v>#DIV/0!</v>
      </c>
      <c r="T61" s="170"/>
      <c r="U61" s="133"/>
      <c r="V61" s="133"/>
      <c r="W61" s="133"/>
      <c r="X61" s="133"/>
      <c r="Y61" s="133"/>
      <c r="Z61" s="133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1"/>
      <c r="AT61" s="193"/>
      <c r="AU61" s="136"/>
      <c r="AV61" s="184" t="e">
        <f t="shared" si="28"/>
        <v>#DIV/0!</v>
      </c>
      <c r="AW61" s="193"/>
      <c r="AX61" s="136"/>
      <c r="AY61" s="184" t="e">
        <f t="shared" si="29"/>
        <v>#DIV/0!</v>
      </c>
      <c r="AZ61" s="193"/>
      <c r="BA61" s="136"/>
      <c r="BB61" s="184" t="e">
        <f t="shared" si="30"/>
        <v>#DIV/0!</v>
      </c>
      <c r="BC61" s="153"/>
      <c r="BD61" s="136"/>
      <c r="BE61" s="136"/>
      <c r="BF61" s="136"/>
      <c r="BG61" s="136"/>
      <c r="BH61" s="136"/>
      <c r="BI61" s="136"/>
      <c r="BJ61" s="161"/>
      <c r="BK61" s="161"/>
      <c r="BL61" s="161"/>
      <c r="BM61" s="152"/>
      <c r="BN61" s="43">
        <f t="shared" si="1"/>
        <v>0</v>
      </c>
      <c r="BO61" s="43">
        <f t="shared" si="2"/>
        <v>0</v>
      </c>
      <c r="BP61" s="43" t="e">
        <f t="shared" si="3"/>
        <v>#DIV/0!</v>
      </c>
      <c r="BQ61" s="43">
        <f t="shared" si="4"/>
        <v>0</v>
      </c>
      <c r="BR61" s="43">
        <f t="shared" si="5"/>
        <v>0</v>
      </c>
      <c r="BS61" s="43" t="e">
        <f t="shared" si="6"/>
        <v>#DIV/0!</v>
      </c>
      <c r="BT61" s="43" t="e">
        <f>(#REF!*86400)/2</f>
        <v>#REF!</v>
      </c>
      <c r="BU61" s="43" t="e">
        <f t="shared" si="7"/>
        <v>#DIV/0!</v>
      </c>
      <c r="BV61" s="43" t="e">
        <f t="shared" si="8"/>
        <v>#VALUE!</v>
      </c>
      <c r="BW61" s="44" t="e">
        <f t="shared" si="9"/>
        <v>#REF!</v>
      </c>
      <c r="BX61" s="43" t="e">
        <f t="shared" si="10"/>
        <v>#VALUE!</v>
      </c>
      <c r="BY61" s="43" t="e">
        <f t="shared" si="11"/>
        <v>#VALUE!</v>
      </c>
      <c r="BZ61" s="44" t="e">
        <f t="shared" si="12"/>
        <v>#REF!</v>
      </c>
      <c r="CA61" s="44" t="e">
        <f t="shared" si="13"/>
        <v>#REF!</v>
      </c>
      <c r="CB61" t="str">
        <f t="shared" si="14"/>
        <v>19000100</v>
      </c>
      <c r="CC61" s="55">
        <f t="shared" si="15"/>
        <v>0</v>
      </c>
      <c r="CD61" s="114" t="e">
        <f t="shared" si="16"/>
        <v>#N/A</v>
      </c>
      <c r="CE61" s="114" t="e">
        <f t="shared" si="17"/>
        <v>#N/A</v>
      </c>
      <c r="CF61" s="114" t="e">
        <f t="shared" si="18"/>
        <v>#N/A</v>
      </c>
      <c r="CG61" s="114" t="e">
        <f t="shared" si="19"/>
        <v>#N/A</v>
      </c>
      <c r="CH61" s="114" t="e">
        <f t="shared" si="20"/>
        <v>#N/A</v>
      </c>
      <c r="CI61" s="114" t="e">
        <f t="shared" si="21"/>
        <v>#N/A</v>
      </c>
      <c r="CJ61" s="114" t="e">
        <f t="shared" si="22"/>
        <v>#N/A</v>
      </c>
      <c r="CK61" s="114" t="e">
        <f t="shared" si="23"/>
        <v>#N/A</v>
      </c>
      <c r="CL61" s="114" t="e">
        <f t="shared" si="24"/>
        <v>#N/A</v>
      </c>
    </row>
    <row r="62" spans="1:90">
      <c r="A62" s="149" t="str">
        <f t="shared" si="0"/>
        <v xml:space="preserve"> 19000100</v>
      </c>
      <c r="B62" s="153"/>
      <c r="C62" s="130"/>
      <c r="D62" s="136"/>
      <c r="E62" s="136"/>
      <c r="F62" s="136"/>
      <c r="G62" s="136"/>
      <c r="H62" s="136"/>
      <c r="I62" s="131"/>
      <c r="J62" s="168"/>
      <c r="K62" s="174"/>
      <c r="L62" s="195"/>
      <c r="M62" s="184" t="e">
        <f t="shared" si="25"/>
        <v>#DIV/0!</v>
      </c>
      <c r="N62" s="174"/>
      <c r="O62" s="195"/>
      <c r="P62" s="184" t="e">
        <f t="shared" si="26"/>
        <v>#DIV/0!</v>
      </c>
      <c r="Q62" s="174"/>
      <c r="R62" s="195"/>
      <c r="S62" s="184" t="e">
        <f t="shared" si="27"/>
        <v>#DIV/0!</v>
      </c>
      <c r="T62" s="170"/>
      <c r="U62" s="133"/>
      <c r="V62" s="133"/>
      <c r="W62" s="133"/>
      <c r="X62" s="133"/>
      <c r="Y62" s="133"/>
      <c r="Z62" s="133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1"/>
      <c r="AT62" s="193"/>
      <c r="AU62" s="136"/>
      <c r="AV62" s="184" t="e">
        <f t="shared" si="28"/>
        <v>#DIV/0!</v>
      </c>
      <c r="AW62" s="193"/>
      <c r="AX62" s="136"/>
      <c r="AY62" s="184" t="e">
        <f t="shared" si="29"/>
        <v>#DIV/0!</v>
      </c>
      <c r="AZ62" s="193"/>
      <c r="BA62" s="136"/>
      <c r="BB62" s="184" t="e">
        <f t="shared" si="30"/>
        <v>#DIV/0!</v>
      </c>
      <c r="BC62" s="153"/>
      <c r="BD62" s="136"/>
      <c r="BE62" s="136"/>
      <c r="BF62" s="136"/>
      <c r="BG62" s="136"/>
      <c r="BH62" s="136"/>
      <c r="BI62" s="136"/>
      <c r="BJ62" s="161"/>
      <c r="BK62" s="161"/>
      <c r="BL62" s="161"/>
      <c r="BM62" s="152"/>
      <c r="BN62" s="43">
        <f t="shared" si="1"/>
        <v>0</v>
      </c>
      <c r="BO62" s="43">
        <f t="shared" si="2"/>
        <v>0</v>
      </c>
      <c r="BP62" s="43" t="e">
        <f t="shared" si="3"/>
        <v>#DIV/0!</v>
      </c>
      <c r="BQ62" s="43">
        <f t="shared" si="4"/>
        <v>0</v>
      </c>
      <c r="BR62" s="43">
        <f t="shared" si="5"/>
        <v>0</v>
      </c>
      <c r="BS62" s="43" t="e">
        <f t="shared" si="6"/>
        <v>#DIV/0!</v>
      </c>
      <c r="BT62" s="43" t="e">
        <f>(#REF!*86400)/2</f>
        <v>#REF!</v>
      </c>
      <c r="BU62" s="43" t="e">
        <f t="shared" si="7"/>
        <v>#DIV/0!</v>
      </c>
      <c r="BV62" s="43" t="e">
        <f t="shared" si="8"/>
        <v>#VALUE!</v>
      </c>
      <c r="BW62" s="44" t="e">
        <f t="shared" si="9"/>
        <v>#REF!</v>
      </c>
      <c r="BX62" s="43" t="e">
        <f t="shared" si="10"/>
        <v>#VALUE!</v>
      </c>
      <c r="BY62" s="43" t="e">
        <f t="shared" si="11"/>
        <v>#VALUE!</v>
      </c>
      <c r="BZ62" s="44" t="e">
        <f t="shared" si="12"/>
        <v>#REF!</v>
      </c>
      <c r="CA62" s="44" t="e">
        <f t="shared" si="13"/>
        <v>#REF!</v>
      </c>
      <c r="CB62" t="str">
        <f t="shared" si="14"/>
        <v>19000100</v>
      </c>
      <c r="CC62" s="55">
        <f t="shared" si="15"/>
        <v>0</v>
      </c>
      <c r="CD62" s="114" t="e">
        <f t="shared" si="16"/>
        <v>#N/A</v>
      </c>
      <c r="CE62" s="114" t="e">
        <f t="shared" si="17"/>
        <v>#N/A</v>
      </c>
      <c r="CF62" s="114" t="e">
        <f t="shared" si="18"/>
        <v>#N/A</v>
      </c>
      <c r="CG62" s="114" t="e">
        <f t="shared" si="19"/>
        <v>#N/A</v>
      </c>
      <c r="CH62" s="114" t="e">
        <f t="shared" si="20"/>
        <v>#N/A</v>
      </c>
      <c r="CI62" s="114" t="e">
        <f t="shared" si="21"/>
        <v>#N/A</v>
      </c>
      <c r="CJ62" s="114" t="e">
        <f t="shared" si="22"/>
        <v>#N/A</v>
      </c>
      <c r="CK62" s="114" t="e">
        <f t="shared" si="23"/>
        <v>#N/A</v>
      </c>
      <c r="CL62" s="114" t="e">
        <f t="shared" si="24"/>
        <v>#N/A</v>
      </c>
    </row>
    <row r="63" spans="1:90">
      <c r="A63" s="149" t="str">
        <f t="shared" si="0"/>
        <v xml:space="preserve"> 19000100</v>
      </c>
      <c r="B63" s="153"/>
      <c r="C63" s="130"/>
      <c r="D63" s="136"/>
      <c r="E63" s="136"/>
      <c r="F63" s="136"/>
      <c r="G63" s="136"/>
      <c r="H63" s="136"/>
      <c r="I63" s="131"/>
      <c r="J63" s="168"/>
      <c r="K63" s="174"/>
      <c r="L63" s="195"/>
      <c r="M63" s="184" t="e">
        <f t="shared" si="25"/>
        <v>#DIV/0!</v>
      </c>
      <c r="N63" s="174"/>
      <c r="O63" s="195"/>
      <c r="P63" s="184" t="e">
        <f t="shared" si="26"/>
        <v>#DIV/0!</v>
      </c>
      <c r="Q63" s="174"/>
      <c r="R63" s="195"/>
      <c r="S63" s="184" t="e">
        <f t="shared" si="27"/>
        <v>#DIV/0!</v>
      </c>
      <c r="T63" s="170"/>
      <c r="U63" s="133"/>
      <c r="V63" s="133"/>
      <c r="W63" s="133"/>
      <c r="X63" s="133"/>
      <c r="Y63" s="133"/>
      <c r="Z63" s="133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61"/>
      <c r="AT63" s="193"/>
      <c r="AU63" s="136"/>
      <c r="AV63" s="184" t="e">
        <f t="shared" si="28"/>
        <v>#DIV/0!</v>
      </c>
      <c r="AW63" s="193"/>
      <c r="AX63" s="136"/>
      <c r="AY63" s="184" t="e">
        <f t="shared" si="29"/>
        <v>#DIV/0!</v>
      </c>
      <c r="AZ63" s="193"/>
      <c r="BA63" s="136"/>
      <c r="BB63" s="184" t="e">
        <f t="shared" si="30"/>
        <v>#DIV/0!</v>
      </c>
      <c r="BC63" s="153"/>
      <c r="BD63" s="136"/>
      <c r="BE63" s="136"/>
      <c r="BF63" s="136"/>
      <c r="BG63" s="136"/>
      <c r="BH63" s="136"/>
      <c r="BI63" s="136"/>
      <c r="BJ63" s="161"/>
      <c r="BK63" s="161"/>
      <c r="BL63" s="161"/>
      <c r="BM63" s="152"/>
      <c r="BN63" s="43">
        <f t="shared" si="1"/>
        <v>0</v>
      </c>
      <c r="BO63" s="43">
        <f t="shared" si="2"/>
        <v>0</v>
      </c>
      <c r="BP63" s="43" t="e">
        <f t="shared" si="3"/>
        <v>#DIV/0!</v>
      </c>
      <c r="BQ63" s="43">
        <f t="shared" si="4"/>
        <v>0</v>
      </c>
      <c r="BR63" s="43">
        <f t="shared" si="5"/>
        <v>0</v>
      </c>
      <c r="BS63" s="43" t="e">
        <f t="shared" si="6"/>
        <v>#DIV/0!</v>
      </c>
      <c r="BT63" s="43" t="e">
        <f>(#REF!*86400)/2</f>
        <v>#REF!</v>
      </c>
      <c r="BU63" s="43" t="e">
        <f t="shared" si="7"/>
        <v>#DIV/0!</v>
      </c>
      <c r="BV63" s="43" t="e">
        <f t="shared" si="8"/>
        <v>#VALUE!</v>
      </c>
      <c r="BW63" s="44" t="e">
        <f t="shared" si="9"/>
        <v>#REF!</v>
      </c>
      <c r="BX63" s="43" t="e">
        <f t="shared" si="10"/>
        <v>#VALUE!</v>
      </c>
      <c r="BY63" s="43" t="e">
        <f t="shared" si="11"/>
        <v>#VALUE!</v>
      </c>
      <c r="BZ63" s="44" t="e">
        <f t="shared" si="12"/>
        <v>#REF!</v>
      </c>
      <c r="CA63" s="44" t="e">
        <f t="shared" si="13"/>
        <v>#REF!</v>
      </c>
      <c r="CB63" t="str">
        <f t="shared" si="14"/>
        <v>19000100</v>
      </c>
      <c r="CC63" s="55">
        <f t="shared" si="15"/>
        <v>0</v>
      </c>
      <c r="CD63" s="114" t="e">
        <f t="shared" si="16"/>
        <v>#N/A</v>
      </c>
      <c r="CE63" s="114" t="e">
        <f t="shared" si="17"/>
        <v>#N/A</v>
      </c>
      <c r="CF63" s="114" t="e">
        <f t="shared" si="18"/>
        <v>#N/A</v>
      </c>
      <c r="CG63" s="114" t="e">
        <f t="shared" si="19"/>
        <v>#N/A</v>
      </c>
      <c r="CH63" s="114" t="e">
        <f t="shared" si="20"/>
        <v>#N/A</v>
      </c>
      <c r="CI63" s="114" t="e">
        <f t="shared" si="21"/>
        <v>#N/A</v>
      </c>
      <c r="CJ63" s="114" t="e">
        <f t="shared" si="22"/>
        <v>#N/A</v>
      </c>
      <c r="CK63" s="114" t="e">
        <f t="shared" si="23"/>
        <v>#N/A</v>
      </c>
      <c r="CL63" s="114" t="e">
        <f t="shared" si="24"/>
        <v>#N/A</v>
      </c>
    </row>
    <row r="64" spans="1:90">
      <c r="A64" s="149" t="str">
        <f t="shared" si="0"/>
        <v xml:space="preserve"> 19000100</v>
      </c>
      <c r="B64" s="153"/>
      <c r="C64" s="130"/>
      <c r="D64" s="136"/>
      <c r="E64" s="136"/>
      <c r="F64" s="136"/>
      <c r="G64" s="136"/>
      <c r="H64" s="136"/>
      <c r="I64" s="131"/>
      <c r="J64" s="168"/>
      <c r="K64" s="174"/>
      <c r="L64" s="195"/>
      <c r="M64" s="184" t="e">
        <f t="shared" si="25"/>
        <v>#DIV/0!</v>
      </c>
      <c r="N64" s="174"/>
      <c r="O64" s="195"/>
      <c r="P64" s="184" t="e">
        <f t="shared" si="26"/>
        <v>#DIV/0!</v>
      </c>
      <c r="Q64" s="174"/>
      <c r="R64" s="195"/>
      <c r="S64" s="184" t="e">
        <f t="shared" si="27"/>
        <v>#DIV/0!</v>
      </c>
      <c r="T64" s="170"/>
      <c r="U64" s="133"/>
      <c r="V64" s="133"/>
      <c r="W64" s="133"/>
      <c r="X64" s="133"/>
      <c r="Y64" s="133"/>
      <c r="Z64" s="133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61"/>
      <c r="AT64" s="193"/>
      <c r="AU64" s="136"/>
      <c r="AV64" s="184" t="e">
        <f t="shared" si="28"/>
        <v>#DIV/0!</v>
      </c>
      <c r="AW64" s="193"/>
      <c r="AX64" s="136"/>
      <c r="AY64" s="184" t="e">
        <f t="shared" si="29"/>
        <v>#DIV/0!</v>
      </c>
      <c r="AZ64" s="193"/>
      <c r="BA64" s="136"/>
      <c r="BB64" s="184" t="e">
        <f t="shared" si="30"/>
        <v>#DIV/0!</v>
      </c>
      <c r="BC64" s="153"/>
      <c r="BD64" s="136"/>
      <c r="BE64" s="136"/>
      <c r="BF64" s="136"/>
      <c r="BG64" s="136"/>
      <c r="BH64" s="136"/>
      <c r="BI64" s="136"/>
      <c r="BJ64" s="161"/>
      <c r="BK64" s="161"/>
      <c r="BL64" s="161"/>
      <c r="BM64" s="152"/>
      <c r="BN64" s="43">
        <f t="shared" si="1"/>
        <v>0</v>
      </c>
      <c r="BO64" s="43">
        <f t="shared" si="2"/>
        <v>0</v>
      </c>
      <c r="BP64" s="43" t="e">
        <f t="shared" si="3"/>
        <v>#DIV/0!</v>
      </c>
      <c r="BQ64" s="43">
        <f t="shared" si="4"/>
        <v>0</v>
      </c>
      <c r="BR64" s="43">
        <f t="shared" si="5"/>
        <v>0</v>
      </c>
      <c r="BS64" s="43" t="e">
        <f t="shared" si="6"/>
        <v>#DIV/0!</v>
      </c>
      <c r="BT64" s="43" t="e">
        <f>(#REF!*86400)/2</f>
        <v>#REF!</v>
      </c>
      <c r="BU64" s="43" t="e">
        <f t="shared" si="7"/>
        <v>#DIV/0!</v>
      </c>
      <c r="BV64" s="43" t="e">
        <f t="shared" si="8"/>
        <v>#VALUE!</v>
      </c>
      <c r="BW64" s="44" t="e">
        <f t="shared" si="9"/>
        <v>#REF!</v>
      </c>
      <c r="BX64" s="43" t="e">
        <f t="shared" si="10"/>
        <v>#VALUE!</v>
      </c>
      <c r="BY64" s="43" t="e">
        <f t="shared" si="11"/>
        <v>#VALUE!</v>
      </c>
      <c r="BZ64" s="44" t="e">
        <f t="shared" si="12"/>
        <v>#REF!</v>
      </c>
      <c r="CA64" s="44" t="e">
        <f t="shared" si="13"/>
        <v>#REF!</v>
      </c>
      <c r="CB64" t="str">
        <f t="shared" si="14"/>
        <v>19000100</v>
      </c>
      <c r="CC64" s="55">
        <f t="shared" si="15"/>
        <v>0</v>
      </c>
      <c r="CD64" s="114" t="e">
        <f t="shared" si="16"/>
        <v>#N/A</v>
      </c>
      <c r="CE64" s="114" t="e">
        <f t="shared" si="17"/>
        <v>#N/A</v>
      </c>
      <c r="CF64" s="114" t="e">
        <f t="shared" si="18"/>
        <v>#N/A</v>
      </c>
      <c r="CG64" s="114" t="e">
        <f t="shared" si="19"/>
        <v>#N/A</v>
      </c>
      <c r="CH64" s="114" t="e">
        <f t="shared" si="20"/>
        <v>#N/A</v>
      </c>
      <c r="CI64" s="114" t="e">
        <f t="shared" si="21"/>
        <v>#N/A</v>
      </c>
      <c r="CJ64" s="114" t="e">
        <f t="shared" si="22"/>
        <v>#N/A</v>
      </c>
      <c r="CK64" s="114" t="e">
        <f t="shared" si="23"/>
        <v>#N/A</v>
      </c>
      <c r="CL64" s="114" t="e">
        <f t="shared" si="24"/>
        <v>#N/A</v>
      </c>
    </row>
    <row r="65" spans="1:90">
      <c r="A65" s="149" t="str">
        <f t="shared" si="0"/>
        <v xml:space="preserve"> 19000100</v>
      </c>
      <c r="B65" s="153"/>
      <c r="C65" s="130"/>
      <c r="D65" s="136"/>
      <c r="E65" s="136"/>
      <c r="F65" s="136"/>
      <c r="G65" s="136"/>
      <c r="H65" s="136"/>
      <c r="I65" s="131"/>
      <c r="J65" s="168"/>
      <c r="K65" s="174"/>
      <c r="L65" s="195"/>
      <c r="M65" s="184" t="e">
        <f t="shared" si="25"/>
        <v>#DIV/0!</v>
      </c>
      <c r="N65" s="174"/>
      <c r="O65" s="195"/>
      <c r="P65" s="184" t="e">
        <f t="shared" si="26"/>
        <v>#DIV/0!</v>
      </c>
      <c r="Q65" s="174"/>
      <c r="R65" s="195"/>
      <c r="S65" s="184" t="e">
        <f t="shared" si="27"/>
        <v>#DIV/0!</v>
      </c>
      <c r="T65" s="170"/>
      <c r="U65" s="133"/>
      <c r="V65" s="133"/>
      <c r="W65" s="133"/>
      <c r="X65" s="133"/>
      <c r="Y65" s="133"/>
      <c r="Z65" s="133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61"/>
      <c r="AT65" s="193"/>
      <c r="AU65" s="136"/>
      <c r="AV65" s="184" t="e">
        <f t="shared" si="28"/>
        <v>#DIV/0!</v>
      </c>
      <c r="AW65" s="193"/>
      <c r="AX65" s="136"/>
      <c r="AY65" s="184" t="e">
        <f t="shared" si="29"/>
        <v>#DIV/0!</v>
      </c>
      <c r="AZ65" s="193"/>
      <c r="BA65" s="136"/>
      <c r="BB65" s="184" t="e">
        <f t="shared" si="30"/>
        <v>#DIV/0!</v>
      </c>
      <c r="BC65" s="153"/>
      <c r="BD65" s="136"/>
      <c r="BE65" s="136"/>
      <c r="BF65" s="136"/>
      <c r="BG65" s="136"/>
      <c r="BH65" s="136"/>
      <c r="BI65" s="136"/>
      <c r="BJ65" s="161"/>
      <c r="BK65" s="161"/>
      <c r="BL65" s="161"/>
      <c r="BM65" s="152"/>
      <c r="BN65" s="43">
        <f t="shared" si="1"/>
        <v>0</v>
      </c>
      <c r="BO65" s="43">
        <f t="shared" si="2"/>
        <v>0</v>
      </c>
      <c r="BP65" s="43" t="e">
        <f t="shared" si="3"/>
        <v>#DIV/0!</v>
      </c>
      <c r="BQ65" s="43">
        <f t="shared" si="4"/>
        <v>0</v>
      </c>
      <c r="BR65" s="43">
        <f t="shared" si="5"/>
        <v>0</v>
      </c>
      <c r="BS65" s="43" t="e">
        <f t="shared" si="6"/>
        <v>#DIV/0!</v>
      </c>
      <c r="BT65" s="43" t="e">
        <f>(#REF!*86400)/2</f>
        <v>#REF!</v>
      </c>
      <c r="BU65" s="43" t="e">
        <f t="shared" si="7"/>
        <v>#DIV/0!</v>
      </c>
      <c r="BV65" s="43" t="e">
        <f t="shared" si="8"/>
        <v>#VALUE!</v>
      </c>
      <c r="BW65" s="44" t="e">
        <f t="shared" si="9"/>
        <v>#REF!</v>
      </c>
      <c r="BX65" s="43" t="e">
        <f t="shared" si="10"/>
        <v>#VALUE!</v>
      </c>
      <c r="BY65" s="43" t="e">
        <f t="shared" si="11"/>
        <v>#VALUE!</v>
      </c>
      <c r="BZ65" s="44" t="e">
        <f t="shared" si="12"/>
        <v>#REF!</v>
      </c>
      <c r="CA65" s="44" t="e">
        <f t="shared" si="13"/>
        <v>#REF!</v>
      </c>
      <c r="CB65" t="str">
        <f t="shared" si="14"/>
        <v>19000100</v>
      </c>
      <c r="CC65" s="55">
        <f t="shared" si="15"/>
        <v>0</v>
      </c>
      <c r="CD65" s="114" t="e">
        <f t="shared" si="16"/>
        <v>#N/A</v>
      </c>
      <c r="CE65" s="114" t="e">
        <f t="shared" si="17"/>
        <v>#N/A</v>
      </c>
      <c r="CF65" s="114" t="e">
        <f t="shared" si="18"/>
        <v>#N/A</v>
      </c>
      <c r="CG65" s="114" t="e">
        <f t="shared" si="19"/>
        <v>#N/A</v>
      </c>
      <c r="CH65" s="114" t="e">
        <f t="shared" si="20"/>
        <v>#N/A</v>
      </c>
      <c r="CI65" s="114" t="e">
        <f t="shared" si="21"/>
        <v>#N/A</v>
      </c>
      <c r="CJ65" s="114" t="e">
        <f t="shared" si="22"/>
        <v>#N/A</v>
      </c>
      <c r="CK65" s="114" t="e">
        <f t="shared" si="23"/>
        <v>#N/A</v>
      </c>
      <c r="CL65" s="114" t="e">
        <f t="shared" si="24"/>
        <v>#N/A</v>
      </c>
    </row>
    <row r="66" spans="1:90">
      <c r="A66" s="149" t="str">
        <f t="shared" si="0"/>
        <v xml:space="preserve"> 19000100</v>
      </c>
      <c r="B66" s="153"/>
      <c r="C66" s="130"/>
      <c r="D66" s="136"/>
      <c r="E66" s="136"/>
      <c r="F66" s="136"/>
      <c r="G66" s="136"/>
      <c r="H66" s="136"/>
      <c r="I66" s="131"/>
      <c r="J66" s="168"/>
      <c r="K66" s="174"/>
      <c r="L66" s="195"/>
      <c r="M66" s="184" t="e">
        <f t="shared" si="25"/>
        <v>#DIV/0!</v>
      </c>
      <c r="N66" s="174"/>
      <c r="O66" s="195"/>
      <c r="P66" s="184" t="e">
        <f t="shared" si="26"/>
        <v>#DIV/0!</v>
      </c>
      <c r="Q66" s="174"/>
      <c r="R66" s="195"/>
      <c r="S66" s="184" t="e">
        <f t="shared" si="27"/>
        <v>#DIV/0!</v>
      </c>
      <c r="T66" s="170"/>
      <c r="U66" s="133"/>
      <c r="V66" s="133"/>
      <c r="W66" s="133"/>
      <c r="X66" s="133"/>
      <c r="Y66" s="133"/>
      <c r="Z66" s="133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61"/>
      <c r="AT66" s="193"/>
      <c r="AU66" s="136"/>
      <c r="AV66" s="184" t="e">
        <f t="shared" si="28"/>
        <v>#DIV/0!</v>
      </c>
      <c r="AW66" s="193"/>
      <c r="AX66" s="136"/>
      <c r="AY66" s="184" t="e">
        <f t="shared" si="29"/>
        <v>#DIV/0!</v>
      </c>
      <c r="AZ66" s="193"/>
      <c r="BA66" s="136"/>
      <c r="BB66" s="184" t="e">
        <f t="shared" si="30"/>
        <v>#DIV/0!</v>
      </c>
      <c r="BC66" s="153"/>
      <c r="BD66" s="136"/>
      <c r="BE66" s="136"/>
      <c r="BF66" s="136"/>
      <c r="BG66" s="136"/>
      <c r="BH66" s="136"/>
      <c r="BI66" s="136"/>
      <c r="BJ66" s="161"/>
      <c r="BK66" s="161"/>
      <c r="BL66" s="161"/>
      <c r="BM66" s="152"/>
      <c r="BN66" s="43">
        <f t="shared" si="1"/>
        <v>0</v>
      </c>
      <c r="BO66" s="43">
        <f t="shared" si="2"/>
        <v>0</v>
      </c>
      <c r="BP66" s="43" t="e">
        <f t="shared" si="3"/>
        <v>#DIV/0!</v>
      </c>
      <c r="BQ66" s="43">
        <f t="shared" si="4"/>
        <v>0</v>
      </c>
      <c r="BR66" s="43">
        <f t="shared" si="5"/>
        <v>0</v>
      </c>
      <c r="BS66" s="43" t="e">
        <f t="shared" si="6"/>
        <v>#DIV/0!</v>
      </c>
      <c r="BT66" s="43" t="e">
        <f>(#REF!*86400)/2</f>
        <v>#REF!</v>
      </c>
      <c r="BU66" s="43" t="e">
        <f t="shared" si="7"/>
        <v>#DIV/0!</v>
      </c>
      <c r="BV66" s="43" t="e">
        <f t="shared" si="8"/>
        <v>#VALUE!</v>
      </c>
      <c r="BW66" s="44" t="e">
        <f t="shared" si="9"/>
        <v>#REF!</v>
      </c>
      <c r="BX66" s="43" t="e">
        <f t="shared" si="10"/>
        <v>#VALUE!</v>
      </c>
      <c r="BY66" s="43" t="e">
        <f t="shared" si="11"/>
        <v>#VALUE!</v>
      </c>
      <c r="BZ66" s="44" t="e">
        <f t="shared" si="12"/>
        <v>#REF!</v>
      </c>
      <c r="CA66" s="44" t="e">
        <f t="shared" si="13"/>
        <v>#REF!</v>
      </c>
      <c r="CB66" t="str">
        <f t="shared" si="14"/>
        <v>19000100</v>
      </c>
      <c r="CC66" s="55">
        <f t="shared" si="15"/>
        <v>0</v>
      </c>
      <c r="CD66" s="114" t="e">
        <f t="shared" si="16"/>
        <v>#N/A</v>
      </c>
      <c r="CE66" s="114" t="e">
        <f t="shared" si="17"/>
        <v>#N/A</v>
      </c>
      <c r="CF66" s="114" t="e">
        <f t="shared" si="18"/>
        <v>#N/A</v>
      </c>
      <c r="CG66" s="114" t="e">
        <f t="shared" si="19"/>
        <v>#N/A</v>
      </c>
      <c r="CH66" s="114" t="e">
        <f t="shared" si="20"/>
        <v>#N/A</v>
      </c>
      <c r="CI66" s="114" t="e">
        <f t="shared" si="21"/>
        <v>#N/A</v>
      </c>
      <c r="CJ66" s="114" t="e">
        <f t="shared" si="22"/>
        <v>#N/A</v>
      </c>
      <c r="CK66" s="114" t="e">
        <f t="shared" si="23"/>
        <v>#N/A</v>
      </c>
      <c r="CL66" s="114" t="e">
        <f t="shared" si="24"/>
        <v>#N/A</v>
      </c>
    </row>
    <row r="67" spans="1:90">
      <c r="A67" s="149" t="str">
        <f t="shared" si="0"/>
        <v xml:space="preserve"> 19000100</v>
      </c>
      <c r="B67" s="153"/>
      <c r="C67" s="130"/>
      <c r="D67" s="136"/>
      <c r="E67" s="136"/>
      <c r="F67" s="136"/>
      <c r="G67" s="136"/>
      <c r="H67" s="136"/>
      <c r="I67" s="131"/>
      <c r="J67" s="168"/>
      <c r="K67" s="174"/>
      <c r="L67" s="195"/>
      <c r="M67" s="184" t="e">
        <f t="shared" si="25"/>
        <v>#DIV/0!</v>
      </c>
      <c r="N67" s="174"/>
      <c r="O67" s="195"/>
      <c r="P67" s="184" t="e">
        <f t="shared" si="26"/>
        <v>#DIV/0!</v>
      </c>
      <c r="Q67" s="174"/>
      <c r="R67" s="195"/>
      <c r="S67" s="184" t="e">
        <f t="shared" si="27"/>
        <v>#DIV/0!</v>
      </c>
      <c r="T67" s="170"/>
      <c r="U67" s="133"/>
      <c r="V67" s="133"/>
      <c r="W67" s="133"/>
      <c r="X67" s="133"/>
      <c r="Y67" s="133"/>
      <c r="Z67" s="133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61"/>
      <c r="AT67" s="193"/>
      <c r="AU67" s="136"/>
      <c r="AV67" s="184" t="e">
        <f t="shared" si="28"/>
        <v>#DIV/0!</v>
      </c>
      <c r="AW67" s="193"/>
      <c r="AX67" s="136"/>
      <c r="AY67" s="184" t="e">
        <f t="shared" si="29"/>
        <v>#DIV/0!</v>
      </c>
      <c r="AZ67" s="193"/>
      <c r="BA67" s="136"/>
      <c r="BB67" s="184" t="e">
        <f t="shared" si="30"/>
        <v>#DIV/0!</v>
      </c>
      <c r="BC67" s="153"/>
      <c r="BD67" s="136"/>
      <c r="BE67" s="136"/>
      <c r="BF67" s="136"/>
      <c r="BG67" s="136"/>
      <c r="BH67" s="136"/>
      <c r="BI67" s="136"/>
      <c r="BJ67" s="161"/>
      <c r="BK67" s="161"/>
      <c r="BL67" s="161"/>
      <c r="BM67" s="152"/>
      <c r="BN67" s="43">
        <f t="shared" si="1"/>
        <v>0</v>
      </c>
      <c r="BO67" s="43">
        <f t="shared" si="2"/>
        <v>0</v>
      </c>
      <c r="BP67" s="43" t="e">
        <f t="shared" si="3"/>
        <v>#DIV/0!</v>
      </c>
      <c r="BQ67" s="43">
        <f t="shared" si="4"/>
        <v>0</v>
      </c>
      <c r="BR67" s="43">
        <f t="shared" si="5"/>
        <v>0</v>
      </c>
      <c r="BS67" s="43" t="e">
        <f t="shared" si="6"/>
        <v>#DIV/0!</v>
      </c>
      <c r="BT67" s="43" t="e">
        <f>(#REF!*86400)/2</f>
        <v>#REF!</v>
      </c>
      <c r="BU67" s="43" t="e">
        <f t="shared" si="7"/>
        <v>#DIV/0!</v>
      </c>
      <c r="BV67" s="43" t="e">
        <f t="shared" si="8"/>
        <v>#VALUE!</v>
      </c>
      <c r="BW67" s="44" t="e">
        <f t="shared" si="9"/>
        <v>#REF!</v>
      </c>
      <c r="BX67" s="43" t="e">
        <f t="shared" si="10"/>
        <v>#VALUE!</v>
      </c>
      <c r="BY67" s="43" t="e">
        <f t="shared" si="11"/>
        <v>#VALUE!</v>
      </c>
      <c r="BZ67" s="44" t="e">
        <f t="shared" si="12"/>
        <v>#REF!</v>
      </c>
      <c r="CA67" s="44" t="e">
        <f t="shared" si="13"/>
        <v>#REF!</v>
      </c>
      <c r="CB67" t="str">
        <f t="shared" si="14"/>
        <v>19000100</v>
      </c>
      <c r="CC67" s="55">
        <f t="shared" si="15"/>
        <v>0</v>
      </c>
      <c r="CD67" s="114" t="e">
        <f t="shared" si="16"/>
        <v>#N/A</v>
      </c>
      <c r="CE67" s="114" t="e">
        <f t="shared" si="17"/>
        <v>#N/A</v>
      </c>
      <c r="CF67" s="114" t="e">
        <f t="shared" si="18"/>
        <v>#N/A</v>
      </c>
      <c r="CG67" s="114" t="e">
        <f t="shared" si="19"/>
        <v>#N/A</v>
      </c>
      <c r="CH67" s="114" t="e">
        <f t="shared" si="20"/>
        <v>#N/A</v>
      </c>
      <c r="CI67" s="114" t="e">
        <f t="shared" si="21"/>
        <v>#N/A</v>
      </c>
      <c r="CJ67" s="114" t="e">
        <f t="shared" si="22"/>
        <v>#N/A</v>
      </c>
      <c r="CK67" s="114" t="e">
        <f t="shared" si="23"/>
        <v>#N/A</v>
      </c>
      <c r="CL67" s="114" t="e">
        <f t="shared" si="24"/>
        <v>#N/A</v>
      </c>
    </row>
    <row r="68" spans="1:90">
      <c r="A68" s="149" t="str">
        <f t="shared" si="0"/>
        <v xml:space="preserve"> 19000100</v>
      </c>
      <c r="B68" s="153"/>
      <c r="C68" s="130"/>
      <c r="D68" s="136"/>
      <c r="E68" s="136"/>
      <c r="F68" s="136"/>
      <c r="G68" s="136"/>
      <c r="H68" s="136"/>
      <c r="I68" s="131"/>
      <c r="J68" s="168"/>
      <c r="K68" s="174"/>
      <c r="L68" s="195"/>
      <c r="M68" s="184" t="e">
        <f t="shared" si="25"/>
        <v>#DIV/0!</v>
      </c>
      <c r="N68" s="174"/>
      <c r="O68" s="195"/>
      <c r="P68" s="184" t="e">
        <f t="shared" si="26"/>
        <v>#DIV/0!</v>
      </c>
      <c r="Q68" s="174"/>
      <c r="R68" s="195"/>
      <c r="S68" s="184" t="e">
        <f t="shared" si="27"/>
        <v>#DIV/0!</v>
      </c>
      <c r="T68" s="170"/>
      <c r="U68" s="133"/>
      <c r="V68" s="133"/>
      <c r="W68" s="133"/>
      <c r="X68" s="133"/>
      <c r="Y68" s="133"/>
      <c r="Z68" s="133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61"/>
      <c r="AT68" s="193"/>
      <c r="AU68" s="136"/>
      <c r="AV68" s="184" t="e">
        <f t="shared" si="28"/>
        <v>#DIV/0!</v>
      </c>
      <c r="AW68" s="193"/>
      <c r="AX68" s="136"/>
      <c r="AY68" s="184" t="e">
        <f t="shared" si="29"/>
        <v>#DIV/0!</v>
      </c>
      <c r="AZ68" s="193"/>
      <c r="BA68" s="136"/>
      <c r="BB68" s="184" t="e">
        <f t="shared" si="30"/>
        <v>#DIV/0!</v>
      </c>
      <c r="BC68" s="153"/>
      <c r="BD68" s="136"/>
      <c r="BE68" s="136"/>
      <c r="BF68" s="136"/>
      <c r="BG68" s="136"/>
      <c r="BH68" s="136"/>
      <c r="BI68" s="136"/>
      <c r="BJ68" s="161"/>
      <c r="BK68" s="161"/>
      <c r="BL68" s="161"/>
      <c r="BM68" s="152"/>
      <c r="BN68" s="43">
        <f t="shared" si="1"/>
        <v>0</v>
      </c>
      <c r="BO68" s="43">
        <f t="shared" si="2"/>
        <v>0</v>
      </c>
      <c r="BP68" s="43" t="e">
        <f t="shared" si="3"/>
        <v>#DIV/0!</v>
      </c>
      <c r="BQ68" s="43">
        <f t="shared" si="4"/>
        <v>0</v>
      </c>
      <c r="BR68" s="43">
        <f t="shared" si="5"/>
        <v>0</v>
      </c>
      <c r="BS68" s="43" t="e">
        <f t="shared" si="6"/>
        <v>#DIV/0!</v>
      </c>
      <c r="BT68" s="43" t="e">
        <f>(#REF!*86400)/2</f>
        <v>#REF!</v>
      </c>
      <c r="BU68" s="43" t="e">
        <f t="shared" si="7"/>
        <v>#DIV/0!</v>
      </c>
      <c r="BV68" s="43" t="e">
        <f t="shared" si="8"/>
        <v>#VALUE!</v>
      </c>
      <c r="BW68" s="44" t="e">
        <f t="shared" si="9"/>
        <v>#REF!</v>
      </c>
      <c r="BX68" s="43" t="e">
        <f t="shared" si="10"/>
        <v>#VALUE!</v>
      </c>
      <c r="BY68" s="43" t="e">
        <f t="shared" si="11"/>
        <v>#VALUE!</v>
      </c>
      <c r="BZ68" s="44" t="e">
        <f t="shared" si="12"/>
        <v>#REF!</v>
      </c>
      <c r="CA68" s="44" t="e">
        <f t="shared" si="13"/>
        <v>#REF!</v>
      </c>
      <c r="CB68" t="str">
        <f t="shared" si="14"/>
        <v>19000100</v>
      </c>
      <c r="CC68" s="55">
        <f t="shared" si="15"/>
        <v>0</v>
      </c>
      <c r="CD68" s="114" t="e">
        <f t="shared" si="16"/>
        <v>#N/A</v>
      </c>
      <c r="CE68" s="114" t="e">
        <f t="shared" si="17"/>
        <v>#N/A</v>
      </c>
      <c r="CF68" s="114" t="e">
        <f t="shared" si="18"/>
        <v>#N/A</v>
      </c>
      <c r="CG68" s="114" t="e">
        <f t="shared" si="19"/>
        <v>#N/A</v>
      </c>
      <c r="CH68" s="114" t="e">
        <f t="shared" si="20"/>
        <v>#N/A</v>
      </c>
      <c r="CI68" s="114" t="e">
        <f t="shared" si="21"/>
        <v>#N/A</v>
      </c>
      <c r="CJ68" s="114" t="e">
        <f t="shared" si="22"/>
        <v>#N/A</v>
      </c>
      <c r="CK68" s="114" t="e">
        <f t="shared" si="23"/>
        <v>#N/A</v>
      </c>
      <c r="CL68" s="114" t="e">
        <f t="shared" si="24"/>
        <v>#N/A</v>
      </c>
    </row>
    <row r="69" spans="1:90">
      <c r="A69" s="149" t="str">
        <f t="shared" si="0"/>
        <v xml:space="preserve"> 19000100</v>
      </c>
      <c r="B69" s="153"/>
      <c r="C69" s="130"/>
      <c r="D69" s="136"/>
      <c r="E69" s="136"/>
      <c r="F69" s="136"/>
      <c r="G69" s="136"/>
      <c r="H69" s="136"/>
      <c r="I69" s="131"/>
      <c r="J69" s="168"/>
      <c r="K69" s="174"/>
      <c r="L69" s="195"/>
      <c r="M69" s="184" t="e">
        <f t="shared" si="25"/>
        <v>#DIV/0!</v>
      </c>
      <c r="N69" s="174"/>
      <c r="O69" s="195"/>
      <c r="P69" s="184" t="e">
        <f t="shared" si="26"/>
        <v>#DIV/0!</v>
      </c>
      <c r="Q69" s="174"/>
      <c r="R69" s="195"/>
      <c r="S69" s="184" t="e">
        <f t="shared" si="27"/>
        <v>#DIV/0!</v>
      </c>
      <c r="T69" s="170"/>
      <c r="U69" s="133"/>
      <c r="V69" s="133"/>
      <c r="W69" s="133"/>
      <c r="X69" s="133"/>
      <c r="Y69" s="133"/>
      <c r="Z69" s="133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61"/>
      <c r="AT69" s="193"/>
      <c r="AU69" s="136"/>
      <c r="AV69" s="184" t="e">
        <f t="shared" si="28"/>
        <v>#DIV/0!</v>
      </c>
      <c r="AW69" s="193"/>
      <c r="AX69" s="136"/>
      <c r="AY69" s="184" t="e">
        <f t="shared" si="29"/>
        <v>#DIV/0!</v>
      </c>
      <c r="AZ69" s="193"/>
      <c r="BA69" s="136"/>
      <c r="BB69" s="184" t="e">
        <f t="shared" si="30"/>
        <v>#DIV/0!</v>
      </c>
      <c r="BC69" s="153"/>
      <c r="BD69" s="136"/>
      <c r="BE69" s="136"/>
      <c r="BF69" s="136"/>
      <c r="BG69" s="136"/>
      <c r="BH69" s="136"/>
      <c r="BI69" s="136"/>
      <c r="BJ69" s="161"/>
      <c r="BK69" s="161"/>
      <c r="BL69" s="161"/>
      <c r="BM69" s="152"/>
      <c r="BN69" s="43">
        <f t="shared" si="1"/>
        <v>0</v>
      </c>
      <c r="BO69" s="43">
        <f t="shared" si="2"/>
        <v>0</v>
      </c>
      <c r="BP69" s="43" t="e">
        <f t="shared" si="3"/>
        <v>#DIV/0!</v>
      </c>
      <c r="BQ69" s="43">
        <f t="shared" si="4"/>
        <v>0</v>
      </c>
      <c r="BR69" s="43">
        <f t="shared" si="5"/>
        <v>0</v>
      </c>
      <c r="BS69" s="43" t="e">
        <f t="shared" si="6"/>
        <v>#DIV/0!</v>
      </c>
      <c r="BT69" s="43" t="e">
        <f>(#REF!*86400)/2</f>
        <v>#REF!</v>
      </c>
      <c r="BU69" s="43" t="e">
        <f t="shared" si="7"/>
        <v>#DIV/0!</v>
      </c>
      <c r="BV69" s="43" t="e">
        <f t="shared" si="8"/>
        <v>#VALUE!</v>
      </c>
      <c r="BW69" s="44" t="e">
        <f t="shared" si="9"/>
        <v>#REF!</v>
      </c>
      <c r="BX69" s="43" t="e">
        <f t="shared" si="10"/>
        <v>#VALUE!</v>
      </c>
      <c r="BY69" s="43" t="e">
        <f t="shared" si="11"/>
        <v>#VALUE!</v>
      </c>
      <c r="BZ69" s="44" t="e">
        <f t="shared" si="12"/>
        <v>#REF!</v>
      </c>
      <c r="CA69" s="44" t="e">
        <f t="shared" si="13"/>
        <v>#REF!</v>
      </c>
      <c r="CB69" t="str">
        <f t="shared" si="14"/>
        <v>19000100</v>
      </c>
      <c r="CC69" s="55">
        <f t="shared" si="15"/>
        <v>0</v>
      </c>
      <c r="CD69" s="114" t="e">
        <f t="shared" si="16"/>
        <v>#N/A</v>
      </c>
      <c r="CE69" s="114" t="e">
        <f t="shared" si="17"/>
        <v>#N/A</v>
      </c>
      <c r="CF69" s="114" t="e">
        <f t="shared" si="18"/>
        <v>#N/A</v>
      </c>
      <c r="CG69" s="114" t="e">
        <f t="shared" si="19"/>
        <v>#N/A</v>
      </c>
      <c r="CH69" s="114" t="e">
        <f t="shared" si="20"/>
        <v>#N/A</v>
      </c>
      <c r="CI69" s="114" t="e">
        <f t="shared" si="21"/>
        <v>#N/A</v>
      </c>
      <c r="CJ69" s="114" t="e">
        <f t="shared" si="22"/>
        <v>#N/A</v>
      </c>
      <c r="CK69" s="114" t="e">
        <f t="shared" si="23"/>
        <v>#N/A</v>
      </c>
      <c r="CL69" s="114" t="e">
        <f t="shared" si="24"/>
        <v>#N/A</v>
      </c>
    </row>
    <row r="70" spans="1:90">
      <c r="A70" s="149" t="str">
        <f t="shared" si="0"/>
        <v xml:space="preserve"> 19000100</v>
      </c>
      <c r="B70" s="153"/>
      <c r="C70" s="130"/>
      <c r="D70" s="136"/>
      <c r="E70" s="136"/>
      <c r="F70" s="136"/>
      <c r="G70" s="136"/>
      <c r="H70" s="136"/>
      <c r="I70" s="131"/>
      <c r="J70" s="168"/>
      <c r="K70" s="174"/>
      <c r="L70" s="195"/>
      <c r="M70" s="184" t="e">
        <f t="shared" si="25"/>
        <v>#DIV/0!</v>
      </c>
      <c r="N70" s="174"/>
      <c r="O70" s="195"/>
      <c r="P70" s="184" t="e">
        <f t="shared" si="26"/>
        <v>#DIV/0!</v>
      </c>
      <c r="Q70" s="174"/>
      <c r="R70" s="195"/>
      <c r="S70" s="184" t="e">
        <f t="shared" si="27"/>
        <v>#DIV/0!</v>
      </c>
      <c r="T70" s="170"/>
      <c r="U70" s="133"/>
      <c r="V70" s="133"/>
      <c r="W70" s="133"/>
      <c r="X70" s="133"/>
      <c r="Y70" s="133"/>
      <c r="Z70" s="133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61"/>
      <c r="AT70" s="193"/>
      <c r="AU70" s="136"/>
      <c r="AV70" s="184" t="e">
        <f t="shared" si="28"/>
        <v>#DIV/0!</v>
      </c>
      <c r="AW70" s="193"/>
      <c r="AX70" s="136"/>
      <c r="AY70" s="184" t="e">
        <f t="shared" si="29"/>
        <v>#DIV/0!</v>
      </c>
      <c r="AZ70" s="193"/>
      <c r="BA70" s="136"/>
      <c r="BB70" s="184" t="e">
        <f t="shared" si="30"/>
        <v>#DIV/0!</v>
      </c>
      <c r="BC70" s="153"/>
      <c r="BD70" s="136"/>
      <c r="BE70" s="136"/>
      <c r="BF70" s="136"/>
      <c r="BG70" s="136"/>
      <c r="BH70" s="136"/>
      <c r="BI70" s="136"/>
      <c r="BJ70" s="161"/>
      <c r="BK70" s="161"/>
      <c r="BL70" s="161"/>
      <c r="BM70" s="152"/>
      <c r="BN70" s="43">
        <f t="shared" si="1"/>
        <v>0</v>
      </c>
      <c r="BO70" s="43">
        <f t="shared" si="2"/>
        <v>0</v>
      </c>
      <c r="BP70" s="43" t="e">
        <f t="shared" si="3"/>
        <v>#DIV/0!</v>
      </c>
      <c r="BQ70" s="43">
        <f t="shared" si="4"/>
        <v>0</v>
      </c>
      <c r="BR70" s="43">
        <f t="shared" si="5"/>
        <v>0</v>
      </c>
      <c r="BS70" s="43" t="e">
        <f t="shared" si="6"/>
        <v>#DIV/0!</v>
      </c>
      <c r="BT70" s="43" t="e">
        <f>(#REF!*86400)/2</f>
        <v>#REF!</v>
      </c>
      <c r="BU70" s="43" t="e">
        <f t="shared" si="7"/>
        <v>#DIV/0!</v>
      </c>
      <c r="BV70" s="43" t="e">
        <f t="shared" si="8"/>
        <v>#VALUE!</v>
      </c>
      <c r="BW70" s="44" t="e">
        <f t="shared" si="9"/>
        <v>#REF!</v>
      </c>
      <c r="BX70" s="43" t="e">
        <f t="shared" si="10"/>
        <v>#VALUE!</v>
      </c>
      <c r="BY70" s="43" t="e">
        <f t="shared" si="11"/>
        <v>#VALUE!</v>
      </c>
      <c r="BZ70" s="44" t="e">
        <f t="shared" si="12"/>
        <v>#REF!</v>
      </c>
      <c r="CA70" s="44" t="e">
        <f t="shared" si="13"/>
        <v>#REF!</v>
      </c>
      <c r="CB70" t="str">
        <f t="shared" si="14"/>
        <v>19000100</v>
      </c>
      <c r="CC70" s="55">
        <f t="shared" si="15"/>
        <v>0</v>
      </c>
      <c r="CD70" s="114" t="e">
        <f t="shared" si="16"/>
        <v>#N/A</v>
      </c>
      <c r="CE70" s="114" t="e">
        <f t="shared" si="17"/>
        <v>#N/A</v>
      </c>
      <c r="CF70" s="114" t="e">
        <f t="shared" si="18"/>
        <v>#N/A</v>
      </c>
      <c r="CG70" s="114" t="e">
        <f t="shared" si="19"/>
        <v>#N/A</v>
      </c>
      <c r="CH70" s="114" t="e">
        <f t="shared" si="20"/>
        <v>#N/A</v>
      </c>
      <c r="CI70" s="114" t="e">
        <f t="shared" si="21"/>
        <v>#N/A</v>
      </c>
      <c r="CJ70" s="114" t="e">
        <f t="shared" si="22"/>
        <v>#N/A</v>
      </c>
      <c r="CK70" s="114" t="e">
        <f t="shared" si="23"/>
        <v>#N/A</v>
      </c>
      <c r="CL70" s="114" t="e">
        <f t="shared" si="24"/>
        <v>#N/A</v>
      </c>
    </row>
    <row r="71" spans="1:90">
      <c r="A71" s="149" t="str">
        <f t="shared" si="0"/>
        <v xml:space="preserve"> 19000100</v>
      </c>
      <c r="B71" s="153"/>
      <c r="C71" s="130"/>
      <c r="D71" s="136"/>
      <c r="E71" s="136"/>
      <c r="F71" s="136"/>
      <c r="G71" s="136"/>
      <c r="H71" s="136"/>
      <c r="I71" s="131"/>
      <c r="J71" s="168"/>
      <c r="K71" s="174"/>
      <c r="L71" s="195"/>
      <c r="M71" s="184" t="e">
        <f t="shared" si="25"/>
        <v>#DIV/0!</v>
      </c>
      <c r="N71" s="174"/>
      <c r="O71" s="195"/>
      <c r="P71" s="184" t="e">
        <f t="shared" si="26"/>
        <v>#DIV/0!</v>
      </c>
      <c r="Q71" s="174"/>
      <c r="R71" s="195"/>
      <c r="S71" s="184" t="e">
        <f t="shared" si="27"/>
        <v>#DIV/0!</v>
      </c>
      <c r="T71" s="170"/>
      <c r="U71" s="133"/>
      <c r="V71" s="133"/>
      <c r="W71" s="133"/>
      <c r="X71" s="133"/>
      <c r="Y71" s="133"/>
      <c r="Z71" s="133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61"/>
      <c r="AT71" s="193"/>
      <c r="AU71" s="136"/>
      <c r="AV71" s="184" t="e">
        <f t="shared" si="28"/>
        <v>#DIV/0!</v>
      </c>
      <c r="AW71" s="193"/>
      <c r="AX71" s="136"/>
      <c r="AY71" s="184" t="e">
        <f t="shared" si="29"/>
        <v>#DIV/0!</v>
      </c>
      <c r="AZ71" s="193"/>
      <c r="BA71" s="136"/>
      <c r="BB71" s="184" t="e">
        <f t="shared" si="30"/>
        <v>#DIV/0!</v>
      </c>
      <c r="BC71" s="153"/>
      <c r="BD71" s="136"/>
      <c r="BE71" s="136"/>
      <c r="BF71" s="136"/>
      <c r="BG71" s="136"/>
      <c r="BH71" s="136"/>
      <c r="BI71" s="136"/>
      <c r="BJ71" s="161"/>
      <c r="BK71" s="161"/>
      <c r="BL71" s="161"/>
      <c r="BM71" s="152"/>
      <c r="BN71" s="43">
        <f t="shared" si="1"/>
        <v>0</v>
      </c>
      <c r="BO71" s="43">
        <f t="shared" si="2"/>
        <v>0</v>
      </c>
      <c r="BP71" s="43" t="e">
        <f t="shared" si="3"/>
        <v>#DIV/0!</v>
      </c>
      <c r="BQ71" s="43">
        <f t="shared" si="4"/>
        <v>0</v>
      </c>
      <c r="BR71" s="43">
        <f t="shared" si="5"/>
        <v>0</v>
      </c>
      <c r="BS71" s="43" t="e">
        <f t="shared" si="6"/>
        <v>#DIV/0!</v>
      </c>
      <c r="BT71" s="43" t="e">
        <f>(#REF!*86400)/2</f>
        <v>#REF!</v>
      </c>
      <c r="BU71" s="43" t="e">
        <f t="shared" si="7"/>
        <v>#DIV/0!</v>
      </c>
      <c r="BV71" s="43" t="e">
        <f t="shared" si="8"/>
        <v>#VALUE!</v>
      </c>
      <c r="BW71" s="44" t="e">
        <f t="shared" si="9"/>
        <v>#REF!</v>
      </c>
      <c r="BX71" s="43" t="e">
        <f t="shared" si="10"/>
        <v>#VALUE!</v>
      </c>
      <c r="BY71" s="43" t="e">
        <f t="shared" si="11"/>
        <v>#VALUE!</v>
      </c>
      <c r="BZ71" s="44" t="e">
        <f t="shared" si="12"/>
        <v>#REF!</v>
      </c>
      <c r="CA71" s="44" t="e">
        <f t="shared" si="13"/>
        <v>#REF!</v>
      </c>
      <c r="CB71" t="str">
        <f t="shared" si="14"/>
        <v>19000100</v>
      </c>
      <c r="CC71" s="55">
        <f t="shared" si="15"/>
        <v>0</v>
      </c>
      <c r="CD71" s="114" t="e">
        <f t="shared" si="16"/>
        <v>#N/A</v>
      </c>
      <c r="CE71" s="114" t="e">
        <f t="shared" si="17"/>
        <v>#N/A</v>
      </c>
      <c r="CF71" s="114" t="e">
        <f t="shared" si="18"/>
        <v>#N/A</v>
      </c>
      <c r="CG71" s="114" t="e">
        <f t="shared" si="19"/>
        <v>#N/A</v>
      </c>
      <c r="CH71" s="114" t="e">
        <f t="shared" si="20"/>
        <v>#N/A</v>
      </c>
      <c r="CI71" s="114" t="e">
        <f t="shared" si="21"/>
        <v>#N/A</v>
      </c>
      <c r="CJ71" s="114" t="e">
        <f t="shared" si="22"/>
        <v>#N/A</v>
      </c>
      <c r="CK71" s="114" t="e">
        <f t="shared" si="23"/>
        <v>#N/A</v>
      </c>
      <c r="CL71" s="114" t="e">
        <f t="shared" si="24"/>
        <v>#N/A</v>
      </c>
    </row>
    <row r="72" spans="1:90">
      <c r="A72" s="149" t="str">
        <f t="shared" si="0"/>
        <v xml:space="preserve"> 19000100</v>
      </c>
      <c r="B72" s="153"/>
      <c r="C72" s="130"/>
      <c r="D72" s="136"/>
      <c r="E72" s="136"/>
      <c r="F72" s="136"/>
      <c r="G72" s="136"/>
      <c r="H72" s="136"/>
      <c r="I72" s="131"/>
      <c r="J72" s="168"/>
      <c r="K72" s="174"/>
      <c r="L72" s="195"/>
      <c r="M72" s="184" t="e">
        <f t="shared" si="25"/>
        <v>#DIV/0!</v>
      </c>
      <c r="N72" s="174"/>
      <c r="O72" s="195"/>
      <c r="P72" s="184" t="e">
        <f t="shared" si="26"/>
        <v>#DIV/0!</v>
      </c>
      <c r="Q72" s="174"/>
      <c r="R72" s="195"/>
      <c r="S72" s="184" t="e">
        <f t="shared" si="27"/>
        <v>#DIV/0!</v>
      </c>
      <c r="T72" s="170"/>
      <c r="U72" s="133"/>
      <c r="V72" s="133"/>
      <c r="W72" s="133"/>
      <c r="X72" s="133"/>
      <c r="Y72" s="133"/>
      <c r="Z72" s="133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61"/>
      <c r="AT72" s="193"/>
      <c r="AU72" s="136"/>
      <c r="AV72" s="184" t="e">
        <f t="shared" si="28"/>
        <v>#DIV/0!</v>
      </c>
      <c r="AW72" s="193"/>
      <c r="AX72" s="136"/>
      <c r="AY72" s="184" t="e">
        <f t="shared" si="29"/>
        <v>#DIV/0!</v>
      </c>
      <c r="AZ72" s="193"/>
      <c r="BA72" s="136"/>
      <c r="BB72" s="184" t="e">
        <f t="shared" si="30"/>
        <v>#DIV/0!</v>
      </c>
      <c r="BC72" s="153"/>
      <c r="BD72" s="136"/>
      <c r="BE72" s="136"/>
      <c r="BF72" s="136"/>
      <c r="BG72" s="136"/>
      <c r="BH72" s="136"/>
      <c r="BI72" s="136"/>
      <c r="BJ72" s="161"/>
      <c r="BK72" s="161"/>
      <c r="BL72" s="161"/>
      <c r="BM72" s="152"/>
      <c r="BN72" s="43">
        <f t="shared" si="1"/>
        <v>0</v>
      </c>
      <c r="BO72" s="43">
        <f t="shared" si="2"/>
        <v>0</v>
      </c>
      <c r="BP72" s="43" t="e">
        <f t="shared" si="3"/>
        <v>#DIV/0!</v>
      </c>
      <c r="BQ72" s="43">
        <f t="shared" si="4"/>
        <v>0</v>
      </c>
      <c r="BR72" s="43">
        <f t="shared" si="5"/>
        <v>0</v>
      </c>
      <c r="BS72" s="43" t="e">
        <f t="shared" si="6"/>
        <v>#DIV/0!</v>
      </c>
      <c r="BT72" s="43" t="e">
        <f>(#REF!*86400)/2</f>
        <v>#REF!</v>
      </c>
      <c r="BU72" s="43" t="e">
        <f t="shared" si="7"/>
        <v>#DIV/0!</v>
      </c>
      <c r="BV72" s="43" t="e">
        <f t="shared" si="8"/>
        <v>#VALUE!</v>
      </c>
      <c r="BW72" s="44" t="e">
        <f t="shared" si="9"/>
        <v>#REF!</v>
      </c>
      <c r="BX72" s="43" t="e">
        <f t="shared" si="10"/>
        <v>#VALUE!</v>
      </c>
      <c r="BY72" s="43" t="e">
        <f t="shared" si="11"/>
        <v>#VALUE!</v>
      </c>
      <c r="BZ72" s="44" t="e">
        <f t="shared" si="12"/>
        <v>#REF!</v>
      </c>
      <c r="CA72" s="44" t="e">
        <f t="shared" si="13"/>
        <v>#REF!</v>
      </c>
      <c r="CB72" t="str">
        <f t="shared" si="14"/>
        <v>19000100</v>
      </c>
      <c r="CC72" s="55">
        <f t="shared" si="15"/>
        <v>0</v>
      </c>
      <c r="CD72" s="114" t="e">
        <f t="shared" si="16"/>
        <v>#N/A</v>
      </c>
      <c r="CE72" s="114" t="e">
        <f t="shared" si="17"/>
        <v>#N/A</v>
      </c>
      <c r="CF72" s="114" t="e">
        <f t="shared" si="18"/>
        <v>#N/A</v>
      </c>
      <c r="CG72" s="114" t="e">
        <f t="shared" si="19"/>
        <v>#N/A</v>
      </c>
      <c r="CH72" s="114" t="e">
        <f t="shared" si="20"/>
        <v>#N/A</v>
      </c>
      <c r="CI72" s="114" t="e">
        <f t="shared" si="21"/>
        <v>#N/A</v>
      </c>
      <c r="CJ72" s="114" t="e">
        <f t="shared" si="22"/>
        <v>#N/A</v>
      </c>
      <c r="CK72" s="114" t="e">
        <f t="shared" si="23"/>
        <v>#N/A</v>
      </c>
      <c r="CL72" s="114" t="e">
        <f t="shared" si="24"/>
        <v>#N/A</v>
      </c>
    </row>
    <row r="73" spans="1:90">
      <c r="A73" s="149" t="str">
        <f t="shared" si="0"/>
        <v xml:space="preserve"> 19000100</v>
      </c>
      <c r="B73" s="153"/>
      <c r="C73" s="130"/>
      <c r="D73" s="136"/>
      <c r="E73" s="136"/>
      <c r="F73" s="136"/>
      <c r="G73" s="136"/>
      <c r="H73" s="136"/>
      <c r="I73" s="131"/>
      <c r="J73" s="168"/>
      <c r="K73" s="174"/>
      <c r="L73" s="195"/>
      <c r="M73" s="184" t="e">
        <f t="shared" si="25"/>
        <v>#DIV/0!</v>
      </c>
      <c r="N73" s="174"/>
      <c r="O73" s="195"/>
      <c r="P73" s="184" t="e">
        <f t="shared" si="26"/>
        <v>#DIV/0!</v>
      </c>
      <c r="Q73" s="174"/>
      <c r="R73" s="195"/>
      <c r="S73" s="184" t="e">
        <f t="shared" si="27"/>
        <v>#DIV/0!</v>
      </c>
      <c r="T73" s="170"/>
      <c r="U73" s="133"/>
      <c r="V73" s="133"/>
      <c r="W73" s="133"/>
      <c r="X73" s="133"/>
      <c r="Y73" s="133"/>
      <c r="Z73" s="133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61"/>
      <c r="AT73" s="193"/>
      <c r="AU73" s="136"/>
      <c r="AV73" s="184" t="e">
        <f t="shared" si="28"/>
        <v>#DIV/0!</v>
      </c>
      <c r="AW73" s="193"/>
      <c r="AX73" s="136"/>
      <c r="AY73" s="184" t="e">
        <f t="shared" si="29"/>
        <v>#DIV/0!</v>
      </c>
      <c r="AZ73" s="193"/>
      <c r="BA73" s="136"/>
      <c r="BB73" s="184" t="e">
        <f t="shared" si="30"/>
        <v>#DIV/0!</v>
      </c>
      <c r="BC73" s="153"/>
      <c r="BD73" s="136"/>
      <c r="BE73" s="136"/>
      <c r="BF73" s="136"/>
      <c r="BG73" s="136"/>
      <c r="BH73" s="136"/>
      <c r="BI73" s="136"/>
      <c r="BJ73" s="161"/>
      <c r="BK73" s="161"/>
      <c r="BL73" s="161"/>
      <c r="BM73" s="152"/>
      <c r="BN73" s="43">
        <f t="shared" si="1"/>
        <v>0</v>
      </c>
      <c r="BO73" s="43">
        <f t="shared" si="2"/>
        <v>0</v>
      </c>
      <c r="BP73" s="43" t="e">
        <f t="shared" si="3"/>
        <v>#DIV/0!</v>
      </c>
      <c r="BQ73" s="43">
        <f t="shared" si="4"/>
        <v>0</v>
      </c>
      <c r="BR73" s="43">
        <f t="shared" si="5"/>
        <v>0</v>
      </c>
      <c r="BS73" s="43" t="e">
        <f t="shared" si="6"/>
        <v>#DIV/0!</v>
      </c>
      <c r="BT73" s="43" t="e">
        <f>(#REF!*86400)/2</f>
        <v>#REF!</v>
      </c>
      <c r="BU73" s="43" t="e">
        <f t="shared" si="7"/>
        <v>#DIV/0!</v>
      </c>
      <c r="BV73" s="43" t="e">
        <f t="shared" si="8"/>
        <v>#VALUE!</v>
      </c>
      <c r="BW73" s="44" t="e">
        <f t="shared" si="9"/>
        <v>#REF!</v>
      </c>
      <c r="BX73" s="43" t="e">
        <f t="shared" si="10"/>
        <v>#VALUE!</v>
      </c>
      <c r="BY73" s="43" t="e">
        <f t="shared" si="11"/>
        <v>#VALUE!</v>
      </c>
      <c r="BZ73" s="44" t="e">
        <f t="shared" si="12"/>
        <v>#REF!</v>
      </c>
      <c r="CA73" s="44" t="e">
        <f t="shared" si="13"/>
        <v>#REF!</v>
      </c>
      <c r="CB73" t="str">
        <f t="shared" si="14"/>
        <v>19000100</v>
      </c>
      <c r="CC73" s="55">
        <f t="shared" si="15"/>
        <v>0</v>
      </c>
      <c r="CD73" s="114" t="e">
        <f t="shared" si="16"/>
        <v>#N/A</v>
      </c>
      <c r="CE73" s="114" t="e">
        <f t="shared" si="17"/>
        <v>#N/A</v>
      </c>
      <c r="CF73" s="114" t="e">
        <f t="shared" si="18"/>
        <v>#N/A</v>
      </c>
      <c r="CG73" s="114" t="e">
        <f t="shared" si="19"/>
        <v>#N/A</v>
      </c>
      <c r="CH73" s="114" t="e">
        <f t="shared" si="20"/>
        <v>#N/A</v>
      </c>
      <c r="CI73" s="114" t="e">
        <f t="shared" si="21"/>
        <v>#N/A</v>
      </c>
      <c r="CJ73" s="114" t="e">
        <f t="shared" si="22"/>
        <v>#N/A</v>
      </c>
      <c r="CK73" s="114" t="e">
        <f t="shared" si="23"/>
        <v>#N/A</v>
      </c>
      <c r="CL73" s="114" t="e">
        <f t="shared" si="24"/>
        <v>#N/A</v>
      </c>
    </row>
    <row r="74" spans="1:90">
      <c r="A74" s="149" t="str">
        <f t="shared" si="0"/>
        <v xml:space="preserve"> 19000100</v>
      </c>
      <c r="B74" s="153"/>
      <c r="C74" s="130"/>
      <c r="D74" s="136"/>
      <c r="E74" s="136"/>
      <c r="F74" s="136"/>
      <c r="G74" s="136"/>
      <c r="H74" s="136"/>
      <c r="I74" s="131"/>
      <c r="J74" s="168"/>
      <c r="K74" s="174"/>
      <c r="L74" s="195"/>
      <c r="M74" s="184" t="e">
        <f t="shared" si="25"/>
        <v>#DIV/0!</v>
      </c>
      <c r="N74" s="174"/>
      <c r="O74" s="195"/>
      <c r="P74" s="184" t="e">
        <f t="shared" si="26"/>
        <v>#DIV/0!</v>
      </c>
      <c r="Q74" s="174"/>
      <c r="R74" s="195"/>
      <c r="S74" s="184" t="e">
        <f t="shared" si="27"/>
        <v>#DIV/0!</v>
      </c>
      <c r="T74" s="170"/>
      <c r="U74" s="133"/>
      <c r="V74" s="133"/>
      <c r="W74" s="133"/>
      <c r="X74" s="133"/>
      <c r="Y74" s="133"/>
      <c r="Z74" s="133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61"/>
      <c r="AT74" s="193"/>
      <c r="AU74" s="136"/>
      <c r="AV74" s="184" t="e">
        <f t="shared" si="28"/>
        <v>#DIV/0!</v>
      </c>
      <c r="AW74" s="193"/>
      <c r="AX74" s="136"/>
      <c r="AY74" s="184" t="e">
        <f t="shared" si="29"/>
        <v>#DIV/0!</v>
      </c>
      <c r="AZ74" s="193"/>
      <c r="BA74" s="136"/>
      <c r="BB74" s="184" t="e">
        <f t="shared" si="30"/>
        <v>#DIV/0!</v>
      </c>
      <c r="BC74" s="153"/>
      <c r="BD74" s="136"/>
      <c r="BE74" s="136"/>
      <c r="BF74" s="136"/>
      <c r="BG74" s="136"/>
      <c r="BH74" s="136"/>
      <c r="BI74" s="136"/>
      <c r="BJ74" s="161"/>
      <c r="BK74" s="161"/>
      <c r="BL74" s="161"/>
      <c r="BM74" s="152"/>
      <c r="BN74" s="43">
        <f t="shared" si="1"/>
        <v>0</v>
      </c>
      <c r="BO74" s="43">
        <f t="shared" si="2"/>
        <v>0</v>
      </c>
      <c r="BP74" s="43" t="e">
        <f t="shared" si="3"/>
        <v>#DIV/0!</v>
      </c>
      <c r="BQ74" s="43">
        <f t="shared" si="4"/>
        <v>0</v>
      </c>
      <c r="BR74" s="43">
        <f t="shared" si="5"/>
        <v>0</v>
      </c>
      <c r="BS74" s="43" t="e">
        <f t="shared" si="6"/>
        <v>#DIV/0!</v>
      </c>
      <c r="BT74" s="43" t="e">
        <f>(#REF!*86400)/2</f>
        <v>#REF!</v>
      </c>
      <c r="BU74" s="43" t="e">
        <f t="shared" si="7"/>
        <v>#DIV/0!</v>
      </c>
      <c r="BV74" s="43" t="e">
        <f t="shared" si="8"/>
        <v>#VALUE!</v>
      </c>
      <c r="BW74" s="44" t="e">
        <f t="shared" si="9"/>
        <v>#REF!</v>
      </c>
      <c r="BX74" s="43" t="e">
        <f t="shared" si="10"/>
        <v>#VALUE!</v>
      </c>
      <c r="BY74" s="43" t="e">
        <f t="shared" si="11"/>
        <v>#VALUE!</v>
      </c>
      <c r="BZ74" s="44" t="e">
        <f t="shared" si="12"/>
        <v>#REF!</v>
      </c>
      <c r="CA74" s="44" t="e">
        <f t="shared" si="13"/>
        <v>#REF!</v>
      </c>
      <c r="CB74" t="str">
        <f t="shared" si="14"/>
        <v>19000100</v>
      </c>
      <c r="CC74" s="55">
        <f t="shared" si="15"/>
        <v>0</v>
      </c>
      <c r="CD74" s="114" t="e">
        <f t="shared" si="16"/>
        <v>#N/A</v>
      </c>
      <c r="CE74" s="114" t="e">
        <f t="shared" si="17"/>
        <v>#N/A</v>
      </c>
      <c r="CF74" s="114" t="e">
        <f t="shared" si="18"/>
        <v>#N/A</v>
      </c>
      <c r="CG74" s="114" t="e">
        <f t="shared" si="19"/>
        <v>#N/A</v>
      </c>
      <c r="CH74" s="114" t="e">
        <f t="shared" si="20"/>
        <v>#N/A</v>
      </c>
      <c r="CI74" s="114" t="e">
        <f t="shared" si="21"/>
        <v>#N/A</v>
      </c>
      <c r="CJ74" s="114" t="e">
        <f t="shared" si="22"/>
        <v>#N/A</v>
      </c>
      <c r="CK74" s="114" t="e">
        <f t="shared" si="23"/>
        <v>#N/A</v>
      </c>
      <c r="CL74" s="114" t="e">
        <f t="shared" si="24"/>
        <v>#N/A</v>
      </c>
    </row>
    <row r="75" spans="1:90">
      <c r="A75" s="149" t="str">
        <f t="shared" si="0"/>
        <v xml:space="preserve"> 19000100</v>
      </c>
      <c r="B75" s="153"/>
      <c r="C75" s="130"/>
      <c r="D75" s="136"/>
      <c r="E75" s="136"/>
      <c r="F75" s="136"/>
      <c r="G75" s="136"/>
      <c r="H75" s="136"/>
      <c r="I75" s="131"/>
      <c r="J75" s="168"/>
      <c r="K75" s="174"/>
      <c r="L75" s="195"/>
      <c r="M75" s="184" t="e">
        <f t="shared" si="25"/>
        <v>#DIV/0!</v>
      </c>
      <c r="N75" s="174"/>
      <c r="O75" s="195"/>
      <c r="P75" s="184" t="e">
        <f t="shared" si="26"/>
        <v>#DIV/0!</v>
      </c>
      <c r="Q75" s="174"/>
      <c r="R75" s="195"/>
      <c r="S75" s="184" t="e">
        <f t="shared" si="27"/>
        <v>#DIV/0!</v>
      </c>
      <c r="T75" s="170"/>
      <c r="U75" s="133"/>
      <c r="V75" s="133"/>
      <c r="W75" s="133"/>
      <c r="X75" s="133"/>
      <c r="Y75" s="133"/>
      <c r="Z75" s="133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61"/>
      <c r="AT75" s="193"/>
      <c r="AU75" s="136"/>
      <c r="AV75" s="184" t="e">
        <f t="shared" si="28"/>
        <v>#DIV/0!</v>
      </c>
      <c r="AW75" s="193"/>
      <c r="AX75" s="136"/>
      <c r="AY75" s="184" t="e">
        <f t="shared" si="29"/>
        <v>#DIV/0!</v>
      </c>
      <c r="AZ75" s="193"/>
      <c r="BA75" s="136"/>
      <c r="BB75" s="184" t="e">
        <f t="shared" si="30"/>
        <v>#DIV/0!</v>
      </c>
      <c r="BC75" s="153"/>
      <c r="BD75" s="136"/>
      <c r="BE75" s="136"/>
      <c r="BF75" s="136"/>
      <c r="BG75" s="136"/>
      <c r="BH75" s="136"/>
      <c r="BI75" s="136"/>
      <c r="BJ75" s="161"/>
      <c r="BK75" s="161"/>
      <c r="BL75" s="161"/>
      <c r="BM75" s="152"/>
      <c r="BN75" s="43">
        <f t="shared" si="1"/>
        <v>0</v>
      </c>
      <c r="BO75" s="43">
        <f t="shared" si="2"/>
        <v>0</v>
      </c>
      <c r="BP75" s="43" t="e">
        <f t="shared" si="3"/>
        <v>#DIV/0!</v>
      </c>
      <c r="BQ75" s="43">
        <f t="shared" si="4"/>
        <v>0</v>
      </c>
      <c r="BR75" s="43">
        <f t="shared" si="5"/>
        <v>0</v>
      </c>
      <c r="BS75" s="43" t="e">
        <f t="shared" si="6"/>
        <v>#DIV/0!</v>
      </c>
      <c r="BT75" s="43" t="e">
        <f>(#REF!*86400)/2</f>
        <v>#REF!</v>
      </c>
      <c r="BU75" s="43" t="e">
        <f t="shared" si="7"/>
        <v>#DIV/0!</v>
      </c>
      <c r="BV75" s="43" t="e">
        <f t="shared" si="8"/>
        <v>#VALUE!</v>
      </c>
      <c r="BW75" s="44" t="e">
        <f t="shared" si="9"/>
        <v>#REF!</v>
      </c>
      <c r="BX75" s="43" t="e">
        <f t="shared" si="10"/>
        <v>#VALUE!</v>
      </c>
      <c r="BY75" s="43" t="e">
        <f t="shared" si="11"/>
        <v>#VALUE!</v>
      </c>
      <c r="BZ75" s="44" t="e">
        <f t="shared" si="12"/>
        <v>#REF!</v>
      </c>
      <c r="CA75" s="44" t="e">
        <f t="shared" si="13"/>
        <v>#REF!</v>
      </c>
      <c r="CB75" t="str">
        <f t="shared" si="14"/>
        <v>19000100</v>
      </c>
      <c r="CC75" s="55">
        <f t="shared" si="15"/>
        <v>0</v>
      </c>
      <c r="CD75" s="114" t="e">
        <f t="shared" si="16"/>
        <v>#N/A</v>
      </c>
      <c r="CE75" s="114" t="e">
        <f t="shared" si="17"/>
        <v>#N/A</v>
      </c>
      <c r="CF75" s="114" t="e">
        <f t="shared" si="18"/>
        <v>#N/A</v>
      </c>
      <c r="CG75" s="114" t="e">
        <f t="shared" si="19"/>
        <v>#N/A</v>
      </c>
      <c r="CH75" s="114" t="e">
        <f t="shared" si="20"/>
        <v>#N/A</v>
      </c>
      <c r="CI75" s="114" t="e">
        <f t="shared" si="21"/>
        <v>#N/A</v>
      </c>
      <c r="CJ75" s="114" t="e">
        <f t="shared" si="22"/>
        <v>#N/A</v>
      </c>
      <c r="CK75" s="114" t="e">
        <f t="shared" si="23"/>
        <v>#N/A</v>
      </c>
      <c r="CL75" s="114" t="e">
        <f t="shared" si="24"/>
        <v>#N/A</v>
      </c>
    </row>
    <row r="76" spans="1:90">
      <c r="A76" s="149" t="str">
        <f t="shared" si="0"/>
        <v xml:space="preserve"> 19000100</v>
      </c>
      <c r="B76" s="153"/>
      <c r="C76" s="130"/>
      <c r="D76" s="136"/>
      <c r="E76" s="136"/>
      <c r="F76" s="136"/>
      <c r="G76" s="136"/>
      <c r="H76" s="136"/>
      <c r="I76" s="131"/>
      <c r="J76" s="168"/>
      <c r="K76" s="174"/>
      <c r="L76" s="195"/>
      <c r="M76" s="184" t="e">
        <f t="shared" si="25"/>
        <v>#DIV/0!</v>
      </c>
      <c r="N76" s="174"/>
      <c r="O76" s="195"/>
      <c r="P76" s="184" t="e">
        <f t="shared" si="26"/>
        <v>#DIV/0!</v>
      </c>
      <c r="Q76" s="174"/>
      <c r="R76" s="195"/>
      <c r="S76" s="184" t="e">
        <f t="shared" si="27"/>
        <v>#DIV/0!</v>
      </c>
      <c r="T76" s="170"/>
      <c r="U76" s="133"/>
      <c r="V76" s="133"/>
      <c r="W76" s="133"/>
      <c r="X76" s="133"/>
      <c r="Y76" s="133"/>
      <c r="Z76" s="133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61"/>
      <c r="AT76" s="193"/>
      <c r="AU76" s="136"/>
      <c r="AV76" s="184" t="e">
        <f t="shared" si="28"/>
        <v>#DIV/0!</v>
      </c>
      <c r="AW76" s="193"/>
      <c r="AX76" s="136"/>
      <c r="AY76" s="184" t="e">
        <f t="shared" si="29"/>
        <v>#DIV/0!</v>
      </c>
      <c r="AZ76" s="193"/>
      <c r="BA76" s="136"/>
      <c r="BB76" s="184" t="e">
        <f t="shared" si="30"/>
        <v>#DIV/0!</v>
      </c>
      <c r="BC76" s="153"/>
      <c r="BD76" s="136"/>
      <c r="BE76" s="136"/>
      <c r="BF76" s="136"/>
      <c r="BG76" s="136"/>
      <c r="BH76" s="136"/>
      <c r="BI76" s="136"/>
      <c r="BJ76" s="161"/>
      <c r="BK76" s="161"/>
      <c r="BL76" s="161"/>
      <c r="BM76" s="152"/>
      <c r="BN76" s="43">
        <f t="shared" si="1"/>
        <v>0</v>
      </c>
      <c r="BO76" s="43">
        <f t="shared" si="2"/>
        <v>0</v>
      </c>
      <c r="BP76" s="43" t="e">
        <f t="shared" si="3"/>
        <v>#DIV/0!</v>
      </c>
      <c r="BQ76" s="43">
        <f t="shared" si="4"/>
        <v>0</v>
      </c>
      <c r="BR76" s="43">
        <f t="shared" si="5"/>
        <v>0</v>
      </c>
      <c r="BS76" s="43" t="e">
        <f t="shared" si="6"/>
        <v>#DIV/0!</v>
      </c>
      <c r="BT76" s="43" t="e">
        <f>(#REF!*86400)/2</f>
        <v>#REF!</v>
      </c>
      <c r="BU76" s="43" t="e">
        <f t="shared" si="7"/>
        <v>#DIV/0!</v>
      </c>
      <c r="BV76" s="43" t="e">
        <f t="shared" si="8"/>
        <v>#VALUE!</v>
      </c>
      <c r="BW76" s="44" t="e">
        <f t="shared" si="9"/>
        <v>#REF!</v>
      </c>
      <c r="BX76" s="43" t="e">
        <f t="shared" si="10"/>
        <v>#VALUE!</v>
      </c>
      <c r="BY76" s="43" t="e">
        <f t="shared" si="11"/>
        <v>#VALUE!</v>
      </c>
      <c r="BZ76" s="44" t="e">
        <f t="shared" si="12"/>
        <v>#REF!</v>
      </c>
      <c r="CA76" s="44" t="e">
        <f t="shared" si="13"/>
        <v>#REF!</v>
      </c>
      <c r="CB76" t="str">
        <f t="shared" si="14"/>
        <v>19000100</v>
      </c>
      <c r="CC76" s="55">
        <f t="shared" si="15"/>
        <v>0</v>
      </c>
      <c r="CD76" s="114" t="e">
        <f t="shared" si="16"/>
        <v>#N/A</v>
      </c>
      <c r="CE76" s="114" t="e">
        <f t="shared" si="17"/>
        <v>#N/A</v>
      </c>
      <c r="CF76" s="114" t="e">
        <f t="shared" si="18"/>
        <v>#N/A</v>
      </c>
      <c r="CG76" s="114" t="e">
        <f t="shared" si="19"/>
        <v>#N/A</v>
      </c>
      <c r="CH76" s="114" t="e">
        <f t="shared" si="20"/>
        <v>#N/A</v>
      </c>
      <c r="CI76" s="114" t="e">
        <f t="shared" si="21"/>
        <v>#N/A</v>
      </c>
      <c r="CJ76" s="114" t="e">
        <f t="shared" si="22"/>
        <v>#N/A</v>
      </c>
      <c r="CK76" s="114" t="e">
        <f t="shared" si="23"/>
        <v>#N/A</v>
      </c>
      <c r="CL76" s="114" t="e">
        <f t="shared" si="24"/>
        <v>#N/A</v>
      </c>
    </row>
    <row r="77" spans="1:90">
      <c r="A77" s="149" t="str">
        <f t="shared" ref="A77:A140" si="31">CONCATENATE(B77 &amp; " " &amp; CB77)</f>
        <v xml:space="preserve"> 19000100</v>
      </c>
      <c r="B77" s="153"/>
      <c r="C77" s="130"/>
      <c r="D77" s="136"/>
      <c r="E77" s="136"/>
      <c r="F77" s="136"/>
      <c r="G77" s="136"/>
      <c r="H77" s="136"/>
      <c r="I77" s="131"/>
      <c r="J77" s="168"/>
      <c r="K77" s="174"/>
      <c r="L77" s="195"/>
      <c r="M77" s="184" t="e">
        <f t="shared" si="25"/>
        <v>#DIV/0!</v>
      </c>
      <c r="N77" s="174"/>
      <c r="O77" s="195"/>
      <c r="P77" s="184" t="e">
        <f t="shared" si="26"/>
        <v>#DIV/0!</v>
      </c>
      <c r="Q77" s="174"/>
      <c r="R77" s="195"/>
      <c r="S77" s="184" t="e">
        <f t="shared" si="27"/>
        <v>#DIV/0!</v>
      </c>
      <c r="T77" s="170"/>
      <c r="U77" s="133"/>
      <c r="V77" s="133"/>
      <c r="W77" s="133"/>
      <c r="X77" s="133"/>
      <c r="Y77" s="133"/>
      <c r="Z77" s="133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61"/>
      <c r="AT77" s="193"/>
      <c r="AU77" s="136"/>
      <c r="AV77" s="184" t="e">
        <f t="shared" si="28"/>
        <v>#DIV/0!</v>
      </c>
      <c r="AW77" s="193"/>
      <c r="AX77" s="136"/>
      <c r="AY77" s="184" t="e">
        <f t="shared" si="29"/>
        <v>#DIV/0!</v>
      </c>
      <c r="AZ77" s="193"/>
      <c r="BA77" s="136"/>
      <c r="BB77" s="184" t="e">
        <f t="shared" si="30"/>
        <v>#DIV/0!</v>
      </c>
      <c r="BC77" s="153"/>
      <c r="BD77" s="136"/>
      <c r="BE77" s="136"/>
      <c r="BF77" s="136"/>
      <c r="BG77" s="136"/>
      <c r="BH77" s="136"/>
      <c r="BI77" s="136"/>
      <c r="BJ77" s="161"/>
      <c r="BK77" s="161"/>
      <c r="BL77" s="161"/>
      <c r="BM77" s="152"/>
      <c r="BN77" s="43">
        <f t="shared" ref="BN77:BN140" si="32">(K77*86400)/2</f>
        <v>0</v>
      </c>
      <c r="BO77" s="43">
        <f t="shared" ref="BO77:BO140" si="33">(L77*86400)/2</f>
        <v>0</v>
      </c>
      <c r="BP77" s="43" t="e">
        <f t="shared" ref="BP77:BP140" si="34">(M77*86400)/2</f>
        <v>#DIV/0!</v>
      </c>
      <c r="BQ77" s="43">
        <f t="shared" ref="BQ77:BQ140" si="35">(N77*86400)/2</f>
        <v>0</v>
      </c>
      <c r="BR77" s="43">
        <f t="shared" ref="BR77:BR140" si="36">(O77*86400)/2</f>
        <v>0</v>
      </c>
      <c r="BS77" s="43" t="e">
        <f t="shared" ref="BS77:BS140" si="37">(P77*86400)/2</f>
        <v>#DIV/0!</v>
      </c>
      <c r="BT77" s="43" t="e">
        <f>(#REF!*86400)/2</f>
        <v>#REF!</v>
      </c>
      <c r="BU77" s="43" t="e">
        <f t="shared" ref="BU77:BU140" si="38">-0.065*(INTERCEPT(BN77:BT77,AC77:AI77))/SLOPE(BN77:BT77,AC77:AI77)</f>
        <v>#DIV/0!</v>
      </c>
      <c r="BV77" s="43" t="e">
        <f t="shared" ref="BV77:BV140" si="39">GROWTH(BQ77:BT77,AF77:AI77,BU77)</f>
        <v>#VALUE!</v>
      </c>
      <c r="BW77" s="44" t="e">
        <f t="shared" ref="BW77:BW140" si="40">GROWTH(AA77:AB77,BN77:BT77,BV77)</f>
        <v>#REF!</v>
      </c>
      <c r="BX77" s="43" t="e">
        <f t="shared" ref="BX77:BX140" si="41">GROWTH(BN77:BT77,AC77:AI77,2)</f>
        <v>#VALUE!</v>
      </c>
      <c r="BY77" s="43" t="e">
        <f t="shared" ref="BY77:BY140" si="42">GROWTH(BN77:BT77,AC77:AI77,4)</f>
        <v>#VALUE!</v>
      </c>
      <c r="BZ77" s="44" t="e">
        <f t="shared" ref="BZ77:BZ140" si="43">GROWTH(AA77:AB77,AC77:AI77,2)</f>
        <v>#REF!</v>
      </c>
      <c r="CA77" s="44" t="e">
        <f t="shared" ref="CA77:CA140" si="44">GROWTH(AA77:AB77,AC77:AI77,4)</f>
        <v>#REF!</v>
      </c>
      <c r="CB77" t="str">
        <f t="shared" ref="CB77:CB140" si="45">TEXT(F77,"rrrrmmdd")</f>
        <v>19000100</v>
      </c>
      <c r="CC77" s="55">
        <f t="shared" ref="CC77:CC140" si="46">F77</f>
        <v>0</v>
      </c>
      <c r="CD77" s="114" t="e">
        <f t="shared" ref="CD77:CD140" si="47">FORECAST(120,BN77:BT77,AA77:AB77)</f>
        <v>#N/A</v>
      </c>
      <c r="CE77" s="114" t="e">
        <f t="shared" ref="CE77:CE140" si="48">FORECAST(130,BN77:BT77,AA77:AB77)</f>
        <v>#N/A</v>
      </c>
      <c r="CF77" s="114" t="e">
        <f t="shared" ref="CF77:CF140" si="49">FORECAST(140,BN77:BT77,AA77:AB77)</f>
        <v>#N/A</v>
      </c>
      <c r="CG77" s="114" t="e">
        <f t="shared" ref="CG77:CG140" si="50">FORECAST(150,BN77:BT77,AA77:AB77)</f>
        <v>#N/A</v>
      </c>
      <c r="CH77" s="114" t="e">
        <f t="shared" ref="CH77:CH140" si="51">FORECAST(160,BN77:BT77,AA77:AB77)</f>
        <v>#N/A</v>
      </c>
      <c r="CI77" s="114" t="e">
        <f t="shared" ref="CI77:CI140" si="52">FORECAST(170,BN77:BT77,AA77:AB77)</f>
        <v>#N/A</v>
      </c>
      <c r="CJ77" s="114" t="e">
        <f t="shared" ref="CJ77:CJ140" si="53">FORECAST(180,BN77:BT77,AA77:AB77)</f>
        <v>#N/A</v>
      </c>
      <c r="CK77" s="114" t="e">
        <f t="shared" ref="CK77:CK140" si="54">FORECAST(190,BN77:BT77,AA77:AB77)</f>
        <v>#N/A</v>
      </c>
      <c r="CL77" s="114" t="e">
        <f t="shared" ref="CL77:CL140" si="55">FORECAST(200,BN77:BT77,AA77:AB77)</f>
        <v>#N/A</v>
      </c>
    </row>
    <row r="78" spans="1:90">
      <c r="A78" s="149" t="str">
        <f t="shared" si="31"/>
        <v xml:space="preserve"> 19000100</v>
      </c>
      <c r="B78" s="153"/>
      <c r="C78" s="130"/>
      <c r="D78" s="136"/>
      <c r="E78" s="136"/>
      <c r="F78" s="136"/>
      <c r="G78" s="136"/>
      <c r="H78" s="136"/>
      <c r="I78" s="131"/>
      <c r="J78" s="168"/>
      <c r="K78" s="174"/>
      <c r="L78" s="195"/>
      <c r="M78" s="184" t="e">
        <f t="shared" ref="M78:M141" si="56">(50/K78)*(50/L78)</f>
        <v>#DIV/0!</v>
      </c>
      <c r="N78" s="174"/>
      <c r="O78" s="195"/>
      <c r="P78" s="184" t="e">
        <f t="shared" ref="P78:P141" si="57">(50/N78)*(50/O78)</f>
        <v>#DIV/0!</v>
      </c>
      <c r="Q78" s="174"/>
      <c r="R78" s="195"/>
      <c r="S78" s="184" t="e">
        <f t="shared" ref="S78:S141" si="58">(50/Q78)*(50/R78)</f>
        <v>#DIV/0!</v>
      </c>
      <c r="T78" s="170"/>
      <c r="U78" s="133"/>
      <c r="V78" s="133"/>
      <c r="W78" s="133"/>
      <c r="X78" s="133"/>
      <c r="Y78" s="133"/>
      <c r="Z78" s="133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61"/>
      <c r="AT78" s="193"/>
      <c r="AU78" s="136"/>
      <c r="AV78" s="184" t="e">
        <f t="shared" ref="AV78:AV141" si="59">(50/AT78)*(50/AU78)</f>
        <v>#DIV/0!</v>
      </c>
      <c r="AW78" s="193"/>
      <c r="AX78" s="136"/>
      <c r="AY78" s="184" t="e">
        <f t="shared" ref="AY78:AY141" si="60">(50/AW78)*(50/AX78)</f>
        <v>#DIV/0!</v>
      </c>
      <c r="AZ78" s="193"/>
      <c r="BA78" s="136"/>
      <c r="BB78" s="184" t="e">
        <f t="shared" ref="BB78:BB141" si="61">(50/AZ78)*(50/BA78)</f>
        <v>#DIV/0!</v>
      </c>
      <c r="BC78" s="153"/>
      <c r="BD78" s="136"/>
      <c r="BE78" s="136"/>
      <c r="BF78" s="136"/>
      <c r="BG78" s="136"/>
      <c r="BH78" s="136"/>
      <c r="BI78" s="136"/>
      <c r="BJ78" s="161"/>
      <c r="BK78" s="161"/>
      <c r="BL78" s="161"/>
      <c r="BM78" s="152"/>
      <c r="BN78" s="43">
        <f t="shared" si="32"/>
        <v>0</v>
      </c>
      <c r="BO78" s="43">
        <f t="shared" si="33"/>
        <v>0</v>
      </c>
      <c r="BP78" s="43" t="e">
        <f t="shared" si="34"/>
        <v>#DIV/0!</v>
      </c>
      <c r="BQ78" s="43">
        <f t="shared" si="35"/>
        <v>0</v>
      </c>
      <c r="BR78" s="43">
        <f t="shared" si="36"/>
        <v>0</v>
      </c>
      <c r="BS78" s="43" t="e">
        <f t="shared" si="37"/>
        <v>#DIV/0!</v>
      </c>
      <c r="BT78" s="43" t="e">
        <f>(#REF!*86400)/2</f>
        <v>#REF!</v>
      </c>
      <c r="BU78" s="43" t="e">
        <f t="shared" si="38"/>
        <v>#DIV/0!</v>
      </c>
      <c r="BV78" s="43" t="e">
        <f t="shared" si="39"/>
        <v>#VALUE!</v>
      </c>
      <c r="BW78" s="44" t="e">
        <f t="shared" si="40"/>
        <v>#REF!</v>
      </c>
      <c r="BX78" s="43" t="e">
        <f t="shared" si="41"/>
        <v>#VALUE!</v>
      </c>
      <c r="BY78" s="43" t="e">
        <f t="shared" si="42"/>
        <v>#VALUE!</v>
      </c>
      <c r="BZ78" s="44" t="e">
        <f t="shared" si="43"/>
        <v>#REF!</v>
      </c>
      <c r="CA78" s="44" t="e">
        <f t="shared" si="44"/>
        <v>#REF!</v>
      </c>
      <c r="CB78" t="str">
        <f t="shared" si="45"/>
        <v>19000100</v>
      </c>
      <c r="CC78" s="55">
        <f t="shared" si="46"/>
        <v>0</v>
      </c>
      <c r="CD78" s="114" t="e">
        <f t="shared" si="47"/>
        <v>#N/A</v>
      </c>
      <c r="CE78" s="114" t="e">
        <f t="shared" si="48"/>
        <v>#N/A</v>
      </c>
      <c r="CF78" s="114" t="e">
        <f t="shared" si="49"/>
        <v>#N/A</v>
      </c>
      <c r="CG78" s="114" t="e">
        <f t="shared" si="50"/>
        <v>#N/A</v>
      </c>
      <c r="CH78" s="114" t="e">
        <f t="shared" si="51"/>
        <v>#N/A</v>
      </c>
      <c r="CI78" s="114" t="e">
        <f t="shared" si="52"/>
        <v>#N/A</v>
      </c>
      <c r="CJ78" s="114" t="e">
        <f t="shared" si="53"/>
        <v>#N/A</v>
      </c>
      <c r="CK78" s="114" t="e">
        <f t="shared" si="54"/>
        <v>#N/A</v>
      </c>
      <c r="CL78" s="114" t="e">
        <f t="shared" si="55"/>
        <v>#N/A</v>
      </c>
    </row>
    <row r="79" spans="1:90">
      <c r="A79" s="149" t="str">
        <f t="shared" si="31"/>
        <v xml:space="preserve"> 19000100</v>
      </c>
      <c r="B79" s="153"/>
      <c r="C79" s="130"/>
      <c r="D79" s="136"/>
      <c r="E79" s="136"/>
      <c r="F79" s="136"/>
      <c r="G79" s="136"/>
      <c r="H79" s="136"/>
      <c r="I79" s="131"/>
      <c r="J79" s="168"/>
      <c r="K79" s="174"/>
      <c r="L79" s="195"/>
      <c r="M79" s="184" t="e">
        <f t="shared" si="56"/>
        <v>#DIV/0!</v>
      </c>
      <c r="N79" s="174"/>
      <c r="O79" s="195"/>
      <c r="P79" s="184" t="e">
        <f t="shared" si="57"/>
        <v>#DIV/0!</v>
      </c>
      <c r="Q79" s="174"/>
      <c r="R79" s="195"/>
      <c r="S79" s="184" t="e">
        <f t="shared" si="58"/>
        <v>#DIV/0!</v>
      </c>
      <c r="T79" s="170"/>
      <c r="U79" s="133"/>
      <c r="V79" s="133"/>
      <c r="W79" s="133"/>
      <c r="X79" s="133"/>
      <c r="Y79" s="133"/>
      <c r="Z79" s="133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61"/>
      <c r="AT79" s="193"/>
      <c r="AU79" s="136"/>
      <c r="AV79" s="184" t="e">
        <f t="shared" si="59"/>
        <v>#DIV/0!</v>
      </c>
      <c r="AW79" s="193"/>
      <c r="AX79" s="136"/>
      <c r="AY79" s="184" t="e">
        <f t="shared" si="60"/>
        <v>#DIV/0!</v>
      </c>
      <c r="AZ79" s="193"/>
      <c r="BA79" s="136"/>
      <c r="BB79" s="184" t="e">
        <f t="shared" si="61"/>
        <v>#DIV/0!</v>
      </c>
      <c r="BC79" s="153"/>
      <c r="BD79" s="136"/>
      <c r="BE79" s="136"/>
      <c r="BF79" s="136"/>
      <c r="BG79" s="136"/>
      <c r="BH79" s="136"/>
      <c r="BI79" s="136"/>
      <c r="BJ79" s="161"/>
      <c r="BK79" s="161"/>
      <c r="BL79" s="161"/>
      <c r="BM79" s="152"/>
      <c r="BN79" s="43">
        <f t="shared" si="32"/>
        <v>0</v>
      </c>
      <c r="BO79" s="43">
        <f t="shared" si="33"/>
        <v>0</v>
      </c>
      <c r="BP79" s="43" t="e">
        <f t="shared" si="34"/>
        <v>#DIV/0!</v>
      </c>
      <c r="BQ79" s="43">
        <f t="shared" si="35"/>
        <v>0</v>
      </c>
      <c r="BR79" s="43">
        <f t="shared" si="36"/>
        <v>0</v>
      </c>
      <c r="BS79" s="43" t="e">
        <f t="shared" si="37"/>
        <v>#DIV/0!</v>
      </c>
      <c r="BT79" s="43" t="e">
        <f>(#REF!*86400)/2</f>
        <v>#REF!</v>
      </c>
      <c r="BU79" s="43" t="e">
        <f t="shared" si="38"/>
        <v>#DIV/0!</v>
      </c>
      <c r="BV79" s="43" t="e">
        <f t="shared" si="39"/>
        <v>#VALUE!</v>
      </c>
      <c r="BW79" s="44" t="e">
        <f t="shared" si="40"/>
        <v>#REF!</v>
      </c>
      <c r="BX79" s="43" t="e">
        <f t="shared" si="41"/>
        <v>#VALUE!</v>
      </c>
      <c r="BY79" s="43" t="e">
        <f t="shared" si="42"/>
        <v>#VALUE!</v>
      </c>
      <c r="BZ79" s="44" t="e">
        <f t="shared" si="43"/>
        <v>#REF!</v>
      </c>
      <c r="CA79" s="44" t="e">
        <f t="shared" si="44"/>
        <v>#REF!</v>
      </c>
      <c r="CB79" t="str">
        <f t="shared" si="45"/>
        <v>19000100</v>
      </c>
      <c r="CC79" s="55">
        <f t="shared" si="46"/>
        <v>0</v>
      </c>
      <c r="CD79" s="114" t="e">
        <f t="shared" si="47"/>
        <v>#N/A</v>
      </c>
      <c r="CE79" s="114" t="e">
        <f t="shared" si="48"/>
        <v>#N/A</v>
      </c>
      <c r="CF79" s="114" t="e">
        <f t="shared" si="49"/>
        <v>#N/A</v>
      </c>
      <c r="CG79" s="114" t="e">
        <f t="shared" si="50"/>
        <v>#N/A</v>
      </c>
      <c r="CH79" s="114" t="e">
        <f t="shared" si="51"/>
        <v>#N/A</v>
      </c>
      <c r="CI79" s="114" t="e">
        <f t="shared" si="52"/>
        <v>#N/A</v>
      </c>
      <c r="CJ79" s="114" t="e">
        <f t="shared" si="53"/>
        <v>#N/A</v>
      </c>
      <c r="CK79" s="114" t="e">
        <f t="shared" si="54"/>
        <v>#N/A</v>
      </c>
      <c r="CL79" s="114" t="e">
        <f t="shared" si="55"/>
        <v>#N/A</v>
      </c>
    </row>
    <row r="80" spans="1:90">
      <c r="A80" s="149" t="str">
        <f t="shared" si="31"/>
        <v xml:space="preserve"> 19000100</v>
      </c>
      <c r="B80" s="153"/>
      <c r="C80" s="130"/>
      <c r="D80" s="136"/>
      <c r="E80" s="136"/>
      <c r="F80" s="136"/>
      <c r="G80" s="136"/>
      <c r="H80" s="136"/>
      <c r="I80" s="131"/>
      <c r="J80" s="168"/>
      <c r="K80" s="174"/>
      <c r="L80" s="195"/>
      <c r="M80" s="184" t="e">
        <f t="shared" si="56"/>
        <v>#DIV/0!</v>
      </c>
      <c r="N80" s="174"/>
      <c r="O80" s="195"/>
      <c r="P80" s="184" t="e">
        <f t="shared" si="57"/>
        <v>#DIV/0!</v>
      </c>
      <c r="Q80" s="174"/>
      <c r="R80" s="195"/>
      <c r="S80" s="184" t="e">
        <f t="shared" si="58"/>
        <v>#DIV/0!</v>
      </c>
      <c r="T80" s="170"/>
      <c r="U80" s="133"/>
      <c r="V80" s="133"/>
      <c r="W80" s="133"/>
      <c r="X80" s="133"/>
      <c r="Y80" s="133"/>
      <c r="Z80" s="133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61"/>
      <c r="AT80" s="193"/>
      <c r="AU80" s="136"/>
      <c r="AV80" s="184" t="e">
        <f t="shared" si="59"/>
        <v>#DIV/0!</v>
      </c>
      <c r="AW80" s="193"/>
      <c r="AX80" s="136"/>
      <c r="AY80" s="184" t="e">
        <f t="shared" si="60"/>
        <v>#DIV/0!</v>
      </c>
      <c r="AZ80" s="193"/>
      <c r="BA80" s="136"/>
      <c r="BB80" s="184" t="e">
        <f t="shared" si="61"/>
        <v>#DIV/0!</v>
      </c>
      <c r="BC80" s="153"/>
      <c r="BD80" s="136"/>
      <c r="BE80" s="136"/>
      <c r="BF80" s="136"/>
      <c r="BG80" s="136"/>
      <c r="BH80" s="136"/>
      <c r="BI80" s="136"/>
      <c r="BJ80" s="161"/>
      <c r="BK80" s="161"/>
      <c r="BL80" s="161"/>
      <c r="BM80" s="152"/>
      <c r="BN80" s="43">
        <f t="shared" si="32"/>
        <v>0</v>
      </c>
      <c r="BO80" s="43">
        <f t="shared" si="33"/>
        <v>0</v>
      </c>
      <c r="BP80" s="43" t="e">
        <f t="shared" si="34"/>
        <v>#DIV/0!</v>
      </c>
      <c r="BQ80" s="43">
        <f t="shared" si="35"/>
        <v>0</v>
      </c>
      <c r="BR80" s="43">
        <f t="shared" si="36"/>
        <v>0</v>
      </c>
      <c r="BS80" s="43" t="e">
        <f t="shared" si="37"/>
        <v>#DIV/0!</v>
      </c>
      <c r="BT80" s="43" t="e">
        <f>(#REF!*86400)/2</f>
        <v>#REF!</v>
      </c>
      <c r="BU80" s="43" t="e">
        <f t="shared" si="38"/>
        <v>#DIV/0!</v>
      </c>
      <c r="BV80" s="43" t="e">
        <f t="shared" si="39"/>
        <v>#VALUE!</v>
      </c>
      <c r="BW80" s="44" t="e">
        <f t="shared" si="40"/>
        <v>#REF!</v>
      </c>
      <c r="BX80" s="43" t="e">
        <f t="shared" si="41"/>
        <v>#VALUE!</v>
      </c>
      <c r="BY80" s="43" t="e">
        <f t="shared" si="42"/>
        <v>#VALUE!</v>
      </c>
      <c r="BZ80" s="44" t="e">
        <f t="shared" si="43"/>
        <v>#REF!</v>
      </c>
      <c r="CA80" s="44" t="e">
        <f t="shared" si="44"/>
        <v>#REF!</v>
      </c>
      <c r="CB80" t="str">
        <f t="shared" si="45"/>
        <v>19000100</v>
      </c>
      <c r="CC80" s="55">
        <f t="shared" si="46"/>
        <v>0</v>
      </c>
      <c r="CD80" s="114" t="e">
        <f t="shared" si="47"/>
        <v>#N/A</v>
      </c>
      <c r="CE80" s="114" t="e">
        <f t="shared" si="48"/>
        <v>#N/A</v>
      </c>
      <c r="CF80" s="114" t="e">
        <f t="shared" si="49"/>
        <v>#N/A</v>
      </c>
      <c r="CG80" s="114" t="e">
        <f t="shared" si="50"/>
        <v>#N/A</v>
      </c>
      <c r="CH80" s="114" t="e">
        <f t="shared" si="51"/>
        <v>#N/A</v>
      </c>
      <c r="CI80" s="114" t="e">
        <f t="shared" si="52"/>
        <v>#N/A</v>
      </c>
      <c r="CJ80" s="114" t="e">
        <f t="shared" si="53"/>
        <v>#N/A</v>
      </c>
      <c r="CK80" s="114" t="e">
        <f t="shared" si="54"/>
        <v>#N/A</v>
      </c>
      <c r="CL80" s="114" t="e">
        <f t="shared" si="55"/>
        <v>#N/A</v>
      </c>
    </row>
    <row r="81" spans="1:90">
      <c r="A81" s="149" t="str">
        <f t="shared" si="31"/>
        <v xml:space="preserve"> 19000100</v>
      </c>
      <c r="B81" s="153"/>
      <c r="C81" s="130"/>
      <c r="D81" s="136"/>
      <c r="E81" s="136"/>
      <c r="F81" s="136"/>
      <c r="G81" s="136"/>
      <c r="H81" s="136"/>
      <c r="I81" s="131"/>
      <c r="J81" s="168"/>
      <c r="K81" s="174"/>
      <c r="L81" s="195"/>
      <c r="M81" s="184" t="e">
        <f t="shared" si="56"/>
        <v>#DIV/0!</v>
      </c>
      <c r="N81" s="174"/>
      <c r="O81" s="195"/>
      <c r="P81" s="184" t="e">
        <f t="shared" si="57"/>
        <v>#DIV/0!</v>
      </c>
      <c r="Q81" s="174"/>
      <c r="R81" s="195"/>
      <c r="S81" s="184" t="e">
        <f t="shared" si="58"/>
        <v>#DIV/0!</v>
      </c>
      <c r="T81" s="170"/>
      <c r="U81" s="133"/>
      <c r="V81" s="133"/>
      <c r="W81" s="133"/>
      <c r="X81" s="133"/>
      <c r="Y81" s="133"/>
      <c r="Z81" s="133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61"/>
      <c r="AT81" s="193"/>
      <c r="AU81" s="136"/>
      <c r="AV81" s="184" t="e">
        <f t="shared" si="59"/>
        <v>#DIV/0!</v>
      </c>
      <c r="AW81" s="193"/>
      <c r="AX81" s="136"/>
      <c r="AY81" s="184" t="e">
        <f t="shared" si="60"/>
        <v>#DIV/0!</v>
      </c>
      <c r="AZ81" s="193"/>
      <c r="BA81" s="136"/>
      <c r="BB81" s="184" t="e">
        <f t="shared" si="61"/>
        <v>#DIV/0!</v>
      </c>
      <c r="BC81" s="153"/>
      <c r="BD81" s="136"/>
      <c r="BE81" s="136"/>
      <c r="BF81" s="136"/>
      <c r="BG81" s="136"/>
      <c r="BH81" s="136"/>
      <c r="BI81" s="136"/>
      <c r="BJ81" s="161"/>
      <c r="BK81" s="161"/>
      <c r="BL81" s="161"/>
      <c r="BM81" s="152"/>
      <c r="BN81" s="43">
        <f t="shared" si="32"/>
        <v>0</v>
      </c>
      <c r="BO81" s="43">
        <f t="shared" si="33"/>
        <v>0</v>
      </c>
      <c r="BP81" s="43" t="e">
        <f t="shared" si="34"/>
        <v>#DIV/0!</v>
      </c>
      <c r="BQ81" s="43">
        <f t="shared" si="35"/>
        <v>0</v>
      </c>
      <c r="BR81" s="43">
        <f t="shared" si="36"/>
        <v>0</v>
      </c>
      <c r="BS81" s="43" t="e">
        <f t="shared" si="37"/>
        <v>#DIV/0!</v>
      </c>
      <c r="BT81" s="43" t="e">
        <f>(#REF!*86400)/2</f>
        <v>#REF!</v>
      </c>
      <c r="BU81" s="43" t="e">
        <f t="shared" si="38"/>
        <v>#DIV/0!</v>
      </c>
      <c r="BV81" s="43" t="e">
        <f t="shared" si="39"/>
        <v>#VALUE!</v>
      </c>
      <c r="BW81" s="44" t="e">
        <f t="shared" si="40"/>
        <v>#REF!</v>
      </c>
      <c r="BX81" s="43" t="e">
        <f t="shared" si="41"/>
        <v>#VALUE!</v>
      </c>
      <c r="BY81" s="43" t="e">
        <f t="shared" si="42"/>
        <v>#VALUE!</v>
      </c>
      <c r="BZ81" s="44" t="e">
        <f t="shared" si="43"/>
        <v>#REF!</v>
      </c>
      <c r="CA81" s="44" t="e">
        <f t="shared" si="44"/>
        <v>#REF!</v>
      </c>
      <c r="CB81" t="str">
        <f t="shared" si="45"/>
        <v>19000100</v>
      </c>
      <c r="CC81" s="55">
        <f t="shared" si="46"/>
        <v>0</v>
      </c>
      <c r="CD81" s="114" t="e">
        <f t="shared" si="47"/>
        <v>#N/A</v>
      </c>
      <c r="CE81" s="114" t="e">
        <f t="shared" si="48"/>
        <v>#N/A</v>
      </c>
      <c r="CF81" s="114" t="e">
        <f t="shared" si="49"/>
        <v>#N/A</v>
      </c>
      <c r="CG81" s="114" t="e">
        <f t="shared" si="50"/>
        <v>#N/A</v>
      </c>
      <c r="CH81" s="114" t="e">
        <f t="shared" si="51"/>
        <v>#N/A</v>
      </c>
      <c r="CI81" s="114" t="e">
        <f t="shared" si="52"/>
        <v>#N/A</v>
      </c>
      <c r="CJ81" s="114" t="e">
        <f t="shared" si="53"/>
        <v>#N/A</v>
      </c>
      <c r="CK81" s="114" t="e">
        <f t="shared" si="54"/>
        <v>#N/A</v>
      </c>
      <c r="CL81" s="114" t="e">
        <f t="shared" si="55"/>
        <v>#N/A</v>
      </c>
    </row>
    <row r="82" spans="1:90">
      <c r="A82" s="149" t="str">
        <f t="shared" si="31"/>
        <v xml:space="preserve"> 19000100</v>
      </c>
      <c r="B82" s="153"/>
      <c r="C82" s="130"/>
      <c r="D82" s="136"/>
      <c r="E82" s="136"/>
      <c r="F82" s="136"/>
      <c r="G82" s="136"/>
      <c r="H82" s="136"/>
      <c r="I82" s="131"/>
      <c r="J82" s="168"/>
      <c r="K82" s="174"/>
      <c r="L82" s="195"/>
      <c r="M82" s="184" t="e">
        <f t="shared" si="56"/>
        <v>#DIV/0!</v>
      </c>
      <c r="N82" s="174"/>
      <c r="O82" s="195"/>
      <c r="P82" s="184" t="e">
        <f t="shared" si="57"/>
        <v>#DIV/0!</v>
      </c>
      <c r="Q82" s="174"/>
      <c r="R82" s="195"/>
      <c r="S82" s="184" t="e">
        <f t="shared" si="58"/>
        <v>#DIV/0!</v>
      </c>
      <c r="T82" s="170"/>
      <c r="U82" s="133"/>
      <c r="V82" s="133"/>
      <c r="W82" s="133"/>
      <c r="X82" s="133"/>
      <c r="Y82" s="133"/>
      <c r="Z82" s="133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61"/>
      <c r="AT82" s="193"/>
      <c r="AU82" s="136"/>
      <c r="AV82" s="184" t="e">
        <f t="shared" si="59"/>
        <v>#DIV/0!</v>
      </c>
      <c r="AW82" s="193"/>
      <c r="AX82" s="136"/>
      <c r="AY82" s="184" t="e">
        <f t="shared" si="60"/>
        <v>#DIV/0!</v>
      </c>
      <c r="AZ82" s="193"/>
      <c r="BA82" s="136"/>
      <c r="BB82" s="184" t="e">
        <f t="shared" si="61"/>
        <v>#DIV/0!</v>
      </c>
      <c r="BC82" s="153"/>
      <c r="BD82" s="136"/>
      <c r="BE82" s="136"/>
      <c r="BF82" s="136"/>
      <c r="BG82" s="136"/>
      <c r="BH82" s="136"/>
      <c r="BI82" s="136"/>
      <c r="BJ82" s="161"/>
      <c r="BK82" s="161"/>
      <c r="BL82" s="161"/>
      <c r="BM82" s="152"/>
      <c r="BN82" s="43">
        <f t="shared" si="32"/>
        <v>0</v>
      </c>
      <c r="BO82" s="43">
        <f t="shared" si="33"/>
        <v>0</v>
      </c>
      <c r="BP82" s="43" t="e">
        <f t="shared" si="34"/>
        <v>#DIV/0!</v>
      </c>
      <c r="BQ82" s="43">
        <f t="shared" si="35"/>
        <v>0</v>
      </c>
      <c r="BR82" s="43">
        <f t="shared" si="36"/>
        <v>0</v>
      </c>
      <c r="BS82" s="43" t="e">
        <f t="shared" si="37"/>
        <v>#DIV/0!</v>
      </c>
      <c r="BT82" s="43" t="e">
        <f>(#REF!*86400)/2</f>
        <v>#REF!</v>
      </c>
      <c r="BU82" s="43" t="e">
        <f t="shared" si="38"/>
        <v>#DIV/0!</v>
      </c>
      <c r="BV82" s="43" t="e">
        <f t="shared" si="39"/>
        <v>#VALUE!</v>
      </c>
      <c r="BW82" s="44" t="e">
        <f t="shared" si="40"/>
        <v>#REF!</v>
      </c>
      <c r="BX82" s="43" t="e">
        <f t="shared" si="41"/>
        <v>#VALUE!</v>
      </c>
      <c r="BY82" s="43" t="e">
        <f t="shared" si="42"/>
        <v>#VALUE!</v>
      </c>
      <c r="BZ82" s="44" t="e">
        <f t="shared" si="43"/>
        <v>#REF!</v>
      </c>
      <c r="CA82" s="44" t="e">
        <f t="shared" si="44"/>
        <v>#REF!</v>
      </c>
      <c r="CB82" t="str">
        <f t="shared" si="45"/>
        <v>19000100</v>
      </c>
      <c r="CC82" s="55">
        <f t="shared" si="46"/>
        <v>0</v>
      </c>
      <c r="CD82" s="114" t="e">
        <f t="shared" si="47"/>
        <v>#N/A</v>
      </c>
      <c r="CE82" s="114" t="e">
        <f t="shared" si="48"/>
        <v>#N/A</v>
      </c>
      <c r="CF82" s="114" t="e">
        <f t="shared" si="49"/>
        <v>#N/A</v>
      </c>
      <c r="CG82" s="114" t="e">
        <f t="shared" si="50"/>
        <v>#N/A</v>
      </c>
      <c r="CH82" s="114" t="e">
        <f t="shared" si="51"/>
        <v>#N/A</v>
      </c>
      <c r="CI82" s="114" t="e">
        <f t="shared" si="52"/>
        <v>#N/A</v>
      </c>
      <c r="CJ82" s="114" t="e">
        <f t="shared" si="53"/>
        <v>#N/A</v>
      </c>
      <c r="CK82" s="114" t="e">
        <f t="shared" si="54"/>
        <v>#N/A</v>
      </c>
      <c r="CL82" s="114" t="e">
        <f t="shared" si="55"/>
        <v>#N/A</v>
      </c>
    </row>
    <row r="83" spans="1:90">
      <c r="A83" s="149" t="str">
        <f t="shared" si="31"/>
        <v xml:space="preserve"> 19000100</v>
      </c>
      <c r="B83" s="153"/>
      <c r="C83" s="130"/>
      <c r="D83" s="136"/>
      <c r="E83" s="136"/>
      <c r="F83" s="136"/>
      <c r="G83" s="136"/>
      <c r="H83" s="136"/>
      <c r="I83" s="131"/>
      <c r="J83" s="168"/>
      <c r="K83" s="174"/>
      <c r="L83" s="195"/>
      <c r="M83" s="184" t="e">
        <f t="shared" si="56"/>
        <v>#DIV/0!</v>
      </c>
      <c r="N83" s="174"/>
      <c r="O83" s="195"/>
      <c r="P83" s="184" t="e">
        <f t="shared" si="57"/>
        <v>#DIV/0!</v>
      </c>
      <c r="Q83" s="174"/>
      <c r="R83" s="195"/>
      <c r="S83" s="184" t="e">
        <f t="shared" si="58"/>
        <v>#DIV/0!</v>
      </c>
      <c r="T83" s="170"/>
      <c r="U83" s="133"/>
      <c r="V83" s="133"/>
      <c r="W83" s="133"/>
      <c r="X83" s="133"/>
      <c r="Y83" s="133"/>
      <c r="Z83" s="133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61"/>
      <c r="AT83" s="193"/>
      <c r="AU83" s="136"/>
      <c r="AV83" s="184" t="e">
        <f t="shared" si="59"/>
        <v>#DIV/0!</v>
      </c>
      <c r="AW83" s="193"/>
      <c r="AX83" s="136"/>
      <c r="AY83" s="184" t="e">
        <f t="shared" si="60"/>
        <v>#DIV/0!</v>
      </c>
      <c r="AZ83" s="193"/>
      <c r="BA83" s="136"/>
      <c r="BB83" s="184" t="e">
        <f t="shared" si="61"/>
        <v>#DIV/0!</v>
      </c>
      <c r="BC83" s="153"/>
      <c r="BD83" s="136"/>
      <c r="BE83" s="136"/>
      <c r="BF83" s="136"/>
      <c r="BG83" s="136"/>
      <c r="BH83" s="136"/>
      <c r="BI83" s="136"/>
      <c r="BJ83" s="161"/>
      <c r="BK83" s="161"/>
      <c r="BL83" s="161"/>
      <c r="BM83" s="152"/>
      <c r="BN83" s="43">
        <f t="shared" si="32"/>
        <v>0</v>
      </c>
      <c r="BO83" s="43">
        <f t="shared" si="33"/>
        <v>0</v>
      </c>
      <c r="BP83" s="43" t="e">
        <f t="shared" si="34"/>
        <v>#DIV/0!</v>
      </c>
      <c r="BQ83" s="43">
        <f t="shared" si="35"/>
        <v>0</v>
      </c>
      <c r="BR83" s="43">
        <f t="shared" si="36"/>
        <v>0</v>
      </c>
      <c r="BS83" s="43" t="e">
        <f t="shared" si="37"/>
        <v>#DIV/0!</v>
      </c>
      <c r="BT83" s="43" t="e">
        <f>(#REF!*86400)/2</f>
        <v>#REF!</v>
      </c>
      <c r="BU83" s="43" t="e">
        <f t="shared" si="38"/>
        <v>#DIV/0!</v>
      </c>
      <c r="BV83" s="43" t="e">
        <f t="shared" si="39"/>
        <v>#VALUE!</v>
      </c>
      <c r="BW83" s="44" t="e">
        <f t="shared" si="40"/>
        <v>#REF!</v>
      </c>
      <c r="BX83" s="43" t="e">
        <f t="shared" si="41"/>
        <v>#VALUE!</v>
      </c>
      <c r="BY83" s="43" t="e">
        <f t="shared" si="42"/>
        <v>#VALUE!</v>
      </c>
      <c r="BZ83" s="44" t="e">
        <f t="shared" si="43"/>
        <v>#REF!</v>
      </c>
      <c r="CA83" s="44" t="e">
        <f t="shared" si="44"/>
        <v>#REF!</v>
      </c>
      <c r="CB83" t="str">
        <f t="shared" si="45"/>
        <v>19000100</v>
      </c>
      <c r="CC83" s="55">
        <f t="shared" si="46"/>
        <v>0</v>
      </c>
      <c r="CD83" s="114" t="e">
        <f t="shared" si="47"/>
        <v>#N/A</v>
      </c>
      <c r="CE83" s="114" t="e">
        <f t="shared" si="48"/>
        <v>#N/A</v>
      </c>
      <c r="CF83" s="114" t="e">
        <f t="shared" si="49"/>
        <v>#N/A</v>
      </c>
      <c r="CG83" s="114" t="e">
        <f t="shared" si="50"/>
        <v>#N/A</v>
      </c>
      <c r="CH83" s="114" t="e">
        <f t="shared" si="51"/>
        <v>#N/A</v>
      </c>
      <c r="CI83" s="114" t="e">
        <f t="shared" si="52"/>
        <v>#N/A</v>
      </c>
      <c r="CJ83" s="114" t="e">
        <f t="shared" si="53"/>
        <v>#N/A</v>
      </c>
      <c r="CK83" s="114" t="e">
        <f t="shared" si="54"/>
        <v>#N/A</v>
      </c>
      <c r="CL83" s="114" t="e">
        <f t="shared" si="55"/>
        <v>#N/A</v>
      </c>
    </row>
    <row r="84" spans="1:90">
      <c r="A84" s="149" t="str">
        <f t="shared" si="31"/>
        <v xml:space="preserve"> 19000100</v>
      </c>
      <c r="B84" s="153"/>
      <c r="C84" s="130"/>
      <c r="D84" s="136"/>
      <c r="E84" s="136"/>
      <c r="F84" s="136"/>
      <c r="G84" s="136"/>
      <c r="H84" s="136"/>
      <c r="I84" s="131"/>
      <c r="J84" s="168"/>
      <c r="K84" s="174"/>
      <c r="L84" s="195"/>
      <c r="M84" s="184" t="e">
        <f t="shared" si="56"/>
        <v>#DIV/0!</v>
      </c>
      <c r="N84" s="174"/>
      <c r="O84" s="195"/>
      <c r="P84" s="184" t="e">
        <f t="shared" si="57"/>
        <v>#DIV/0!</v>
      </c>
      <c r="Q84" s="174"/>
      <c r="R84" s="195"/>
      <c r="S84" s="184" t="e">
        <f t="shared" si="58"/>
        <v>#DIV/0!</v>
      </c>
      <c r="T84" s="170"/>
      <c r="U84" s="133"/>
      <c r="V84" s="133"/>
      <c r="W84" s="133"/>
      <c r="X84" s="133"/>
      <c r="Y84" s="133"/>
      <c r="Z84" s="133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61"/>
      <c r="AT84" s="193"/>
      <c r="AU84" s="136"/>
      <c r="AV84" s="184" t="e">
        <f t="shared" si="59"/>
        <v>#DIV/0!</v>
      </c>
      <c r="AW84" s="193"/>
      <c r="AX84" s="136"/>
      <c r="AY84" s="184" t="e">
        <f t="shared" si="60"/>
        <v>#DIV/0!</v>
      </c>
      <c r="AZ84" s="193"/>
      <c r="BA84" s="136"/>
      <c r="BB84" s="184" t="e">
        <f t="shared" si="61"/>
        <v>#DIV/0!</v>
      </c>
      <c r="BC84" s="153"/>
      <c r="BD84" s="136"/>
      <c r="BE84" s="136"/>
      <c r="BF84" s="136"/>
      <c r="BG84" s="136"/>
      <c r="BH84" s="136"/>
      <c r="BI84" s="136"/>
      <c r="BJ84" s="161"/>
      <c r="BK84" s="161"/>
      <c r="BL84" s="161"/>
      <c r="BM84" s="152"/>
      <c r="BN84" s="43">
        <f t="shared" si="32"/>
        <v>0</v>
      </c>
      <c r="BO84" s="43">
        <f t="shared" si="33"/>
        <v>0</v>
      </c>
      <c r="BP84" s="43" t="e">
        <f t="shared" si="34"/>
        <v>#DIV/0!</v>
      </c>
      <c r="BQ84" s="43">
        <f t="shared" si="35"/>
        <v>0</v>
      </c>
      <c r="BR84" s="43">
        <f t="shared" si="36"/>
        <v>0</v>
      </c>
      <c r="BS84" s="43" t="e">
        <f t="shared" si="37"/>
        <v>#DIV/0!</v>
      </c>
      <c r="BT84" s="43" t="e">
        <f>(#REF!*86400)/2</f>
        <v>#REF!</v>
      </c>
      <c r="BU84" s="43" t="e">
        <f t="shared" si="38"/>
        <v>#DIV/0!</v>
      </c>
      <c r="BV84" s="43" t="e">
        <f t="shared" si="39"/>
        <v>#VALUE!</v>
      </c>
      <c r="BW84" s="44" t="e">
        <f t="shared" si="40"/>
        <v>#REF!</v>
      </c>
      <c r="BX84" s="43" t="e">
        <f t="shared" si="41"/>
        <v>#VALUE!</v>
      </c>
      <c r="BY84" s="43" t="e">
        <f t="shared" si="42"/>
        <v>#VALUE!</v>
      </c>
      <c r="BZ84" s="44" t="e">
        <f t="shared" si="43"/>
        <v>#REF!</v>
      </c>
      <c r="CA84" s="44" t="e">
        <f t="shared" si="44"/>
        <v>#REF!</v>
      </c>
      <c r="CB84" t="str">
        <f t="shared" si="45"/>
        <v>19000100</v>
      </c>
      <c r="CC84" s="55">
        <f t="shared" si="46"/>
        <v>0</v>
      </c>
      <c r="CD84" s="114" t="e">
        <f t="shared" si="47"/>
        <v>#N/A</v>
      </c>
      <c r="CE84" s="114" t="e">
        <f t="shared" si="48"/>
        <v>#N/A</v>
      </c>
      <c r="CF84" s="114" t="e">
        <f t="shared" si="49"/>
        <v>#N/A</v>
      </c>
      <c r="CG84" s="114" t="e">
        <f t="shared" si="50"/>
        <v>#N/A</v>
      </c>
      <c r="CH84" s="114" t="e">
        <f t="shared" si="51"/>
        <v>#N/A</v>
      </c>
      <c r="CI84" s="114" t="e">
        <f t="shared" si="52"/>
        <v>#N/A</v>
      </c>
      <c r="CJ84" s="114" t="e">
        <f t="shared" si="53"/>
        <v>#N/A</v>
      </c>
      <c r="CK84" s="114" t="e">
        <f t="shared" si="54"/>
        <v>#N/A</v>
      </c>
      <c r="CL84" s="114" t="e">
        <f t="shared" si="55"/>
        <v>#N/A</v>
      </c>
    </row>
    <row r="85" spans="1:90">
      <c r="A85" s="149" t="str">
        <f t="shared" si="31"/>
        <v xml:space="preserve"> 19000100</v>
      </c>
      <c r="B85" s="153"/>
      <c r="C85" s="130"/>
      <c r="D85" s="136"/>
      <c r="E85" s="136"/>
      <c r="F85" s="136"/>
      <c r="G85" s="136"/>
      <c r="H85" s="136"/>
      <c r="I85" s="131"/>
      <c r="J85" s="168"/>
      <c r="K85" s="174"/>
      <c r="L85" s="195"/>
      <c r="M85" s="184" t="e">
        <f t="shared" si="56"/>
        <v>#DIV/0!</v>
      </c>
      <c r="N85" s="174"/>
      <c r="O85" s="195"/>
      <c r="P85" s="184" t="e">
        <f t="shared" si="57"/>
        <v>#DIV/0!</v>
      </c>
      <c r="Q85" s="174"/>
      <c r="R85" s="195"/>
      <c r="S85" s="184" t="e">
        <f t="shared" si="58"/>
        <v>#DIV/0!</v>
      </c>
      <c r="T85" s="170"/>
      <c r="U85" s="133"/>
      <c r="V85" s="133"/>
      <c r="W85" s="133"/>
      <c r="X85" s="133"/>
      <c r="Y85" s="133"/>
      <c r="Z85" s="133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61"/>
      <c r="AT85" s="193"/>
      <c r="AU85" s="136"/>
      <c r="AV85" s="184" t="e">
        <f t="shared" si="59"/>
        <v>#DIV/0!</v>
      </c>
      <c r="AW85" s="193"/>
      <c r="AX85" s="136"/>
      <c r="AY85" s="184" t="e">
        <f t="shared" si="60"/>
        <v>#DIV/0!</v>
      </c>
      <c r="AZ85" s="193"/>
      <c r="BA85" s="136"/>
      <c r="BB85" s="184" t="e">
        <f t="shared" si="61"/>
        <v>#DIV/0!</v>
      </c>
      <c r="BC85" s="153"/>
      <c r="BD85" s="136"/>
      <c r="BE85" s="136"/>
      <c r="BF85" s="136"/>
      <c r="BG85" s="136"/>
      <c r="BH85" s="136"/>
      <c r="BI85" s="136"/>
      <c r="BJ85" s="161"/>
      <c r="BK85" s="161"/>
      <c r="BL85" s="161"/>
      <c r="BM85" s="152"/>
      <c r="BN85" s="43">
        <f t="shared" si="32"/>
        <v>0</v>
      </c>
      <c r="BO85" s="43">
        <f t="shared" si="33"/>
        <v>0</v>
      </c>
      <c r="BP85" s="43" t="e">
        <f t="shared" si="34"/>
        <v>#DIV/0!</v>
      </c>
      <c r="BQ85" s="43">
        <f t="shared" si="35"/>
        <v>0</v>
      </c>
      <c r="BR85" s="43">
        <f t="shared" si="36"/>
        <v>0</v>
      </c>
      <c r="BS85" s="43" t="e">
        <f t="shared" si="37"/>
        <v>#DIV/0!</v>
      </c>
      <c r="BT85" s="43" t="e">
        <f>(#REF!*86400)/2</f>
        <v>#REF!</v>
      </c>
      <c r="BU85" s="43" t="e">
        <f t="shared" si="38"/>
        <v>#DIV/0!</v>
      </c>
      <c r="BV85" s="43" t="e">
        <f t="shared" si="39"/>
        <v>#VALUE!</v>
      </c>
      <c r="BW85" s="44" t="e">
        <f t="shared" si="40"/>
        <v>#REF!</v>
      </c>
      <c r="BX85" s="43" t="e">
        <f t="shared" si="41"/>
        <v>#VALUE!</v>
      </c>
      <c r="BY85" s="43" t="e">
        <f t="shared" si="42"/>
        <v>#VALUE!</v>
      </c>
      <c r="BZ85" s="44" t="e">
        <f t="shared" si="43"/>
        <v>#REF!</v>
      </c>
      <c r="CA85" s="44" t="e">
        <f t="shared" si="44"/>
        <v>#REF!</v>
      </c>
      <c r="CB85" t="str">
        <f t="shared" si="45"/>
        <v>19000100</v>
      </c>
      <c r="CC85" s="55">
        <f t="shared" si="46"/>
        <v>0</v>
      </c>
      <c r="CD85" s="114" t="e">
        <f t="shared" si="47"/>
        <v>#N/A</v>
      </c>
      <c r="CE85" s="114" t="e">
        <f t="shared" si="48"/>
        <v>#N/A</v>
      </c>
      <c r="CF85" s="114" t="e">
        <f t="shared" si="49"/>
        <v>#N/A</v>
      </c>
      <c r="CG85" s="114" t="e">
        <f t="shared" si="50"/>
        <v>#N/A</v>
      </c>
      <c r="CH85" s="114" t="e">
        <f t="shared" si="51"/>
        <v>#N/A</v>
      </c>
      <c r="CI85" s="114" t="e">
        <f t="shared" si="52"/>
        <v>#N/A</v>
      </c>
      <c r="CJ85" s="114" t="e">
        <f t="shared" si="53"/>
        <v>#N/A</v>
      </c>
      <c r="CK85" s="114" t="e">
        <f t="shared" si="54"/>
        <v>#N/A</v>
      </c>
      <c r="CL85" s="114" t="e">
        <f t="shared" si="55"/>
        <v>#N/A</v>
      </c>
    </row>
    <row r="86" spans="1:90">
      <c r="A86" s="149" t="str">
        <f t="shared" si="31"/>
        <v xml:space="preserve"> 19000100</v>
      </c>
      <c r="B86" s="153"/>
      <c r="C86" s="130"/>
      <c r="D86" s="136"/>
      <c r="E86" s="136"/>
      <c r="F86" s="136"/>
      <c r="G86" s="136"/>
      <c r="H86" s="136"/>
      <c r="I86" s="131"/>
      <c r="J86" s="168"/>
      <c r="K86" s="174"/>
      <c r="L86" s="195"/>
      <c r="M86" s="184" t="e">
        <f t="shared" si="56"/>
        <v>#DIV/0!</v>
      </c>
      <c r="N86" s="174"/>
      <c r="O86" s="195"/>
      <c r="P86" s="184" t="e">
        <f t="shared" si="57"/>
        <v>#DIV/0!</v>
      </c>
      <c r="Q86" s="174"/>
      <c r="R86" s="195"/>
      <c r="S86" s="184" t="e">
        <f t="shared" si="58"/>
        <v>#DIV/0!</v>
      </c>
      <c r="T86" s="170"/>
      <c r="U86" s="133"/>
      <c r="V86" s="133"/>
      <c r="W86" s="133"/>
      <c r="X86" s="133"/>
      <c r="Y86" s="133"/>
      <c r="Z86" s="133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61"/>
      <c r="AT86" s="193"/>
      <c r="AU86" s="136"/>
      <c r="AV86" s="184" t="e">
        <f t="shared" si="59"/>
        <v>#DIV/0!</v>
      </c>
      <c r="AW86" s="193"/>
      <c r="AX86" s="136"/>
      <c r="AY86" s="184" t="e">
        <f t="shared" si="60"/>
        <v>#DIV/0!</v>
      </c>
      <c r="AZ86" s="193"/>
      <c r="BA86" s="136"/>
      <c r="BB86" s="184" t="e">
        <f t="shared" si="61"/>
        <v>#DIV/0!</v>
      </c>
      <c r="BC86" s="153"/>
      <c r="BD86" s="136"/>
      <c r="BE86" s="136"/>
      <c r="BF86" s="136"/>
      <c r="BG86" s="136"/>
      <c r="BH86" s="136"/>
      <c r="BI86" s="136"/>
      <c r="BJ86" s="161"/>
      <c r="BK86" s="161"/>
      <c r="BL86" s="161"/>
      <c r="BM86" s="152"/>
      <c r="BN86" s="43">
        <f t="shared" si="32"/>
        <v>0</v>
      </c>
      <c r="BO86" s="43">
        <f t="shared" si="33"/>
        <v>0</v>
      </c>
      <c r="BP86" s="43" t="e">
        <f t="shared" si="34"/>
        <v>#DIV/0!</v>
      </c>
      <c r="BQ86" s="43">
        <f t="shared" si="35"/>
        <v>0</v>
      </c>
      <c r="BR86" s="43">
        <f t="shared" si="36"/>
        <v>0</v>
      </c>
      <c r="BS86" s="43" t="e">
        <f t="shared" si="37"/>
        <v>#DIV/0!</v>
      </c>
      <c r="BT86" s="43" t="e">
        <f>(#REF!*86400)/2</f>
        <v>#REF!</v>
      </c>
      <c r="BU86" s="43" t="e">
        <f t="shared" si="38"/>
        <v>#DIV/0!</v>
      </c>
      <c r="BV86" s="43" t="e">
        <f t="shared" si="39"/>
        <v>#VALUE!</v>
      </c>
      <c r="BW86" s="44" t="e">
        <f t="shared" si="40"/>
        <v>#REF!</v>
      </c>
      <c r="BX86" s="43" t="e">
        <f t="shared" si="41"/>
        <v>#VALUE!</v>
      </c>
      <c r="BY86" s="43" t="e">
        <f t="shared" si="42"/>
        <v>#VALUE!</v>
      </c>
      <c r="BZ86" s="44" t="e">
        <f t="shared" si="43"/>
        <v>#REF!</v>
      </c>
      <c r="CA86" s="44" t="e">
        <f t="shared" si="44"/>
        <v>#REF!</v>
      </c>
      <c r="CB86" t="str">
        <f t="shared" si="45"/>
        <v>19000100</v>
      </c>
      <c r="CC86" s="55">
        <f t="shared" si="46"/>
        <v>0</v>
      </c>
      <c r="CD86" s="114" t="e">
        <f t="shared" si="47"/>
        <v>#N/A</v>
      </c>
      <c r="CE86" s="114" t="e">
        <f t="shared" si="48"/>
        <v>#N/A</v>
      </c>
      <c r="CF86" s="114" t="e">
        <f t="shared" si="49"/>
        <v>#N/A</v>
      </c>
      <c r="CG86" s="114" t="e">
        <f t="shared" si="50"/>
        <v>#N/A</v>
      </c>
      <c r="CH86" s="114" t="e">
        <f t="shared" si="51"/>
        <v>#N/A</v>
      </c>
      <c r="CI86" s="114" t="e">
        <f t="shared" si="52"/>
        <v>#N/A</v>
      </c>
      <c r="CJ86" s="114" t="e">
        <f t="shared" si="53"/>
        <v>#N/A</v>
      </c>
      <c r="CK86" s="114" t="e">
        <f t="shared" si="54"/>
        <v>#N/A</v>
      </c>
      <c r="CL86" s="114" t="e">
        <f t="shared" si="55"/>
        <v>#N/A</v>
      </c>
    </row>
    <row r="87" spans="1:90">
      <c r="A87" s="149" t="str">
        <f t="shared" si="31"/>
        <v xml:space="preserve"> 19000100</v>
      </c>
      <c r="B87" s="153"/>
      <c r="C87" s="130"/>
      <c r="D87" s="136"/>
      <c r="E87" s="136"/>
      <c r="F87" s="136"/>
      <c r="G87" s="136"/>
      <c r="H87" s="136"/>
      <c r="I87" s="131"/>
      <c r="J87" s="168"/>
      <c r="K87" s="174"/>
      <c r="L87" s="195"/>
      <c r="M87" s="184" t="e">
        <f t="shared" si="56"/>
        <v>#DIV/0!</v>
      </c>
      <c r="N87" s="174"/>
      <c r="O87" s="195"/>
      <c r="P87" s="184" t="e">
        <f t="shared" si="57"/>
        <v>#DIV/0!</v>
      </c>
      <c r="Q87" s="174"/>
      <c r="R87" s="195"/>
      <c r="S87" s="184" t="e">
        <f t="shared" si="58"/>
        <v>#DIV/0!</v>
      </c>
      <c r="T87" s="170"/>
      <c r="U87" s="133"/>
      <c r="V87" s="133"/>
      <c r="W87" s="133"/>
      <c r="X87" s="133"/>
      <c r="Y87" s="133"/>
      <c r="Z87" s="133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61"/>
      <c r="AT87" s="193"/>
      <c r="AU87" s="136"/>
      <c r="AV87" s="184" t="e">
        <f t="shared" si="59"/>
        <v>#DIV/0!</v>
      </c>
      <c r="AW87" s="193"/>
      <c r="AX87" s="136"/>
      <c r="AY87" s="184" t="e">
        <f t="shared" si="60"/>
        <v>#DIV/0!</v>
      </c>
      <c r="AZ87" s="193"/>
      <c r="BA87" s="136"/>
      <c r="BB87" s="184" t="e">
        <f t="shared" si="61"/>
        <v>#DIV/0!</v>
      </c>
      <c r="BC87" s="153"/>
      <c r="BD87" s="136"/>
      <c r="BE87" s="136"/>
      <c r="BF87" s="136"/>
      <c r="BG87" s="136"/>
      <c r="BH87" s="136"/>
      <c r="BI87" s="136"/>
      <c r="BJ87" s="161"/>
      <c r="BK87" s="161"/>
      <c r="BL87" s="161"/>
      <c r="BM87" s="152"/>
      <c r="BN87" s="43">
        <f t="shared" si="32"/>
        <v>0</v>
      </c>
      <c r="BO87" s="43">
        <f t="shared" si="33"/>
        <v>0</v>
      </c>
      <c r="BP87" s="43" t="e">
        <f t="shared" si="34"/>
        <v>#DIV/0!</v>
      </c>
      <c r="BQ87" s="43">
        <f t="shared" si="35"/>
        <v>0</v>
      </c>
      <c r="BR87" s="43">
        <f t="shared" si="36"/>
        <v>0</v>
      </c>
      <c r="BS87" s="43" t="e">
        <f t="shared" si="37"/>
        <v>#DIV/0!</v>
      </c>
      <c r="BT87" s="43" t="e">
        <f>(#REF!*86400)/2</f>
        <v>#REF!</v>
      </c>
      <c r="BU87" s="43" t="e">
        <f t="shared" si="38"/>
        <v>#DIV/0!</v>
      </c>
      <c r="BV87" s="43" t="e">
        <f t="shared" si="39"/>
        <v>#VALUE!</v>
      </c>
      <c r="BW87" s="44" t="e">
        <f t="shared" si="40"/>
        <v>#REF!</v>
      </c>
      <c r="BX87" s="43" t="e">
        <f t="shared" si="41"/>
        <v>#VALUE!</v>
      </c>
      <c r="BY87" s="43" t="e">
        <f t="shared" si="42"/>
        <v>#VALUE!</v>
      </c>
      <c r="BZ87" s="44" t="e">
        <f t="shared" si="43"/>
        <v>#REF!</v>
      </c>
      <c r="CA87" s="44" t="e">
        <f t="shared" si="44"/>
        <v>#REF!</v>
      </c>
      <c r="CB87" t="str">
        <f t="shared" si="45"/>
        <v>19000100</v>
      </c>
      <c r="CC87" s="55">
        <f t="shared" si="46"/>
        <v>0</v>
      </c>
      <c r="CD87" s="114" t="e">
        <f t="shared" si="47"/>
        <v>#N/A</v>
      </c>
      <c r="CE87" s="114" t="e">
        <f t="shared" si="48"/>
        <v>#N/A</v>
      </c>
      <c r="CF87" s="114" t="e">
        <f t="shared" si="49"/>
        <v>#N/A</v>
      </c>
      <c r="CG87" s="114" t="e">
        <f t="shared" si="50"/>
        <v>#N/A</v>
      </c>
      <c r="CH87" s="114" t="e">
        <f t="shared" si="51"/>
        <v>#N/A</v>
      </c>
      <c r="CI87" s="114" t="e">
        <f t="shared" si="52"/>
        <v>#N/A</v>
      </c>
      <c r="CJ87" s="114" t="e">
        <f t="shared" si="53"/>
        <v>#N/A</v>
      </c>
      <c r="CK87" s="114" t="e">
        <f t="shared" si="54"/>
        <v>#N/A</v>
      </c>
      <c r="CL87" s="114" t="e">
        <f t="shared" si="55"/>
        <v>#N/A</v>
      </c>
    </row>
    <row r="88" spans="1:90">
      <c r="A88" s="149" t="str">
        <f t="shared" si="31"/>
        <v xml:space="preserve"> 19000100</v>
      </c>
      <c r="B88" s="153"/>
      <c r="C88" s="130"/>
      <c r="D88" s="136"/>
      <c r="E88" s="136"/>
      <c r="F88" s="136"/>
      <c r="G88" s="136"/>
      <c r="H88" s="136"/>
      <c r="I88" s="131"/>
      <c r="J88" s="168"/>
      <c r="K88" s="174"/>
      <c r="L88" s="195"/>
      <c r="M88" s="184" t="e">
        <f t="shared" si="56"/>
        <v>#DIV/0!</v>
      </c>
      <c r="N88" s="174"/>
      <c r="O88" s="195"/>
      <c r="P88" s="184" t="e">
        <f t="shared" si="57"/>
        <v>#DIV/0!</v>
      </c>
      <c r="Q88" s="174"/>
      <c r="R88" s="195"/>
      <c r="S88" s="184" t="e">
        <f t="shared" si="58"/>
        <v>#DIV/0!</v>
      </c>
      <c r="T88" s="170"/>
      <c r="U88" s="133"/>
      <c r="V88" s="133"/>
      <c r="W88" s="133"/>
      <c r="X88" s="133"/>
      <c r="Y88" s="133"/>
      <c r="Z88" s="133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61"/>
      <c r="AT88" s="193"/>
      <c r="AU88" s="136"/>
      <c r="AV88" s="184" t="e">
        <f t="shared" si="59"/>
        <v>#DIV/0!</v>
      </c>
      <c r="AW88" s="193"/>
      <c r="AX88" s="136"/>
      <c r="AY88" s="184" t="e">
        <f t="shared" si="60"/>
        <v>#DIV/0!</v>
      </c>
      <c r="AZ88" s="193"/>
      <c r="BA88" s="136"/>
      <c r="BB88" s="184" t="e">
        <f t="shared" si="61"/>
        <v>#DIV/0!</v>
      </c>
      <c r="BC88" s="153"/>
      <c r="BD88" s="136"/>
      <c r="BE88" s="136"/>
      <c r="BF88" s="136"/>
      <c r="BG88" s="136"/>
      <c r="BH88" s="136"/>
      <c r="BI88" s="136"/>
      <c r="BJ88" s="161"/>
      <c r="BK88" s="161"/>
      <c r="BL88" s="161"/>
      <c r="BM88" s="152"/>
      <c r="BN88" s="43">
        <f t="shared" si="32"/>
        <v>0</v>
      </c>
      <c r="BO88" s="43">
        <f t="shared" si="33"/>
        <v>0</v>
      </c>
      <c r="BP88" s="43" t="e">
        <f t="shared" si="34"/>
        <v>#DIV/0!</v>
      </c>
      <c r="BQ88" s="43">
        <f t="shared" si="35"/>
        <v>0</v>
      </c>
      <c r="BR88" s="43">
        <f t="shared" si="36"/>
        <v>0</v>
      </c>
      <c r="BS88" s="43" t="e">
        <f t="shared" si="37"/>
        <v>#DIV/0!</v>
      </c>
      <c r="BT88" s="43" t="e">
        <f>(#REF!*86400)/2</f>
        <v>#REF!</v>
      </c>
      <c r="BU88" s="43" t="e">
        <f t="shared" si="38"/>
        <v>#DIV/0!</v>
      </c>
      <c r="BV88" s="43" t="e">
        <f t="shared" si="39"/>
        <v>#VALUE!</v>
      </c>
      <c r="BW88" s="44" t="e">
        <f t="shared" si="40"/>
        <v>#REF!</v>
      </c>
      <c r="BX88" s="43" t="e">
        <f t="shared" si="41"/>
        <v>#VALUE!</v>
      </c>
      <c r="BY88" s="43" t="e">
        <f t="shared" si="42"/>
        <v>#VALUE!</v>
      </c>
      <c r="BZ88" s="44" t="e">
        <f t="shared" si="43"/>
        <v>#REF!</v>
      </c>
      <c r="CA88" s="44" t="e">
        <f t="shared" si="44"/>
        <v>#REF!</v>
      </c>
      <c r="CB88" t="str">
        <f t="shared" si="45"/>
        <v>19000100</v>
      </c>
      <c r="CC88" s="55">
        <f t="shared" si="46"/>
        <v>0</v>
      </c>
      <c r="CD88" s="114" t="e">
        <f t="shared" si="47"/>
        <v>#N/A</v>
      </c>
      <c r="CE88" s="114" t="e">
        <f t="shared" si="48"/>
        <v>#N/A</v>
      </c>
      <c r="CF88" s="114" t="e">
        <f t="shared" si="49"/>
        <v>#N/A</v>
      </c>
      <c r="CG88" s="114" t="e">
        <f t="shared" si="50"/>
        <v>#N/A</v>
      </c>
      <c r="CH88" s="114" t="e">
        <f t="shared" si="51"/>
        <v>#N/A</v>
      </c>
      <c r="CI88" s="114" t="e">
        <f t="shared" si="52"/>
        <v>#N/A</v>
      </c>
      <c r="CJ88" s="114" t="e">
        <f t="shared" si="53"/>
        <v>#N/A</v>
      </c>
      <c r="CK88" s="114" t="e">
        <f t="shared" si="54"/>
        <v>#N/A</v>
      </c>
      <c r="CL88" s="114" t="e">
        <f t="shared" si="55"/>
        <v>#N/A</v>
      </c>
    </row>
    <row r="89" spans="1:90">
      <c r="A89" s="149" t="str">
        <f t="shared" si="31"/>
        <v xml:space="preserve"> 19000100</v>
      </c>
      <c r="B89" s="153"/>
      <c r="C89" s="130"/>
      <c r="D89" s="136"/>
      <c r="E89" s="136"/>
      <c r="F89" s="136"/>
      <c r="G89" s="136"/>
      <c r="H89" s="136"/>
      <c r="I89" s="131"/>
      <c r="J89" s="168"/>
      <c r="K89" s="174"/>
      <c r="L89" s="195"/>
      <c r="M89" s="184" t="e">
        <f t="shared" si="56"/>
        <v>#DIV/0!</v>
      </c>
      <c r="N89" s="174"/>
      <c r="O89" s="195"/>
      <c r="P89" s="184" t="e">
        <f t="shared" si="57"/>
        <v>#DIV/0!</v>
      </c>
      <c r="Q89" s="174"/>
      <c r="R89" s="195"/>
      <c r="S89" s="184" t="e">
        <f t="shared" si="58"/>
        <v>#DIV/0!</v>
      </c>
      <c r="T89" s="170"/>
      <c r="U89" s="133"/>
      <c r="V89" s="133"/>
      <c r="W89" s="133"/>
      <c r="X89" s="133"/>
      <c r="Y89" s="133"/>
      <c r="Z89" s="133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61"/>
      <c r="AT89" s="193"/>
      <c r="AU89" s="136"/>
      <c r="AV89" s="184" t="e">
        <f t="shared" si="59"/>
        <v>#DIV/0!</v>
      </c>
      <c r="AW89" s="193"/>
      <c r="AX89" s="136"/>
      <c r="AY89" s="184" t="e">
        <f t="shared" si="60"/>
        <v>#DIV/0!</v>
      </c>
      <c r="AZ89" s="193"/>
      <c r="BA89" s="136"/>
      <c r="BB89" s="184" t="e">
        <f t="shared" si="61"/>
        <v>#DIV/0!</v>
      </c>
      <c r="BC89" s="153"/>
      <c r="BD89" s="136"/>
      <c r="BE89" s="136"/>
      <c r="BF89" s="136"/>
      <c r="BG89" s="136"/>
      <c r="BH89" s="136"/>
      <c r="BI89" s="136"/>
      <c r="BJ89" s="161"/>
      <c r="BK89" s="161"/>
      <c r="BL89" s="161"/>
      <c r="BM89" s="152"/>
      <c r="BN89" s="43">
        <f t="shared" si="32"/>
        <v>0</v>
      </c>
      <c r="BO89" s="43">
        <f t="shared" si="33"/>
        <v>0</v>
      </c>
      <c r="BP89" s="43" t="e">
        <f t="shared" si="34"/>
        <v>#DIV/0!</v>
      </c>
      <c r="BQ89" s="43">
        <f t="shared" si="35"/>
        <v>0</v>
      </c>
      <c r="BR89" s="43">
        <f t="shared" si="36"/>
        <v>0</v>
      </c>
      <c r="BS89" s="43" t="e">
        <f t="shared" si="37"/>
        <v>#DIV/0!</v>
      </c>
      <c r="BT89" s="43" t="e">
        <f>(#REF!*86400)/2</f>
        <v>#REF!</v>
      </c>
      <c r="BU89" s="43" t="e">
        <f t="shared" si="38"/>
        <v>#DIV/0!</v>
      </c>
      <c r="BV89" s="43" t="e">
        <f t="shared" si="39"/>
        <v>#VALUE!</v>
      </c>
      <c r="BW89" s="44" t="e">
        <f t="shared" si="40"/>
        <v>#REF!</v>
      </c>
      <c r="BX89" s="43" t="e">
        <f t="shared" si="41"/>
        <v>#VALUE!</v>
      </c>
      <c r="BY89" s="43" t="e">
        <f t="shared" si="42"/>
        <v>#VALUE!</v>
      </c>
      <c r="BZ89" s="44" t="e">
        <f t="shared" si="43"/>
        <v>#REF!</v>
      </c>
      <c r="CA89" s="44" t="e">
        <f t="shared" si="44"/>
        <v>#REF!</v>
      </c>
      <c r="CB89" t="str">
        <f t="shared" si="45"/>
        <v>19000100</v>
      </c>
      <c r="CC89" s="55">
        <f t="shared" si="46"/>
        <v>0</v>
      </c>
      <c r="CD89" s="114" t="e">
        <f t="shared" si="47"/>
        <v>#N/A</v>
      </c>
      <c r="CE89" s="114" t="e">
        <f t="shared" si="48"/>
        <v>#N/A</v>
      </c>
      <c r="CF89" s="114" t="e">
        <f t="shared" si="49"/>
        <v>#N/A</v>
      </c>
      <c r="CG89" s="114" t="e">
        <f t="shared" si="50"/>
        <v>#N/A</v>
      </c>
      <c r="CH89" s="114" t="e">
        <f t="shared" si="51"/>
        <v>#N/A</v>
      </c>
      <c r="CI89" s="114" t="e">
        <f t="shared" si="52"/>
        <v>#N/A</v>
      </c>
      <c r="CJ89" s="114" t="e">
        <f t="shared" si="53"/>
        <v>#N/A</v>
      </c>
      <c r="CK89" s="114" t="e">
        <f t="shared" si="54"/>
        <v>#N/A</v>
      </c>
      <c r="CL89" s="114" t="e">
        <f t="shared" si="55"/>
        <v>#N/A</v>
      </c>
    </row>
    <row r="90" spans="1:90">
      <c r="A90" s="149" t="str">
        <f t="shared" si="31"/>
        <v xml:space="preserve"> 19000100</v>
      </c>
      <c r="B90" s="153"/>
      <c r="C90" s="130"/>
      <c r="D90" s="136"/>
      <c r="E90" s="136"/>
      <c r="F90" s="136"/>
      <c r="G90" s="136"/>
      <c r="H90" s="136"/>
      <c r="I90" s="131"/>
      <c r="J90" s="168"/>
      <c r="K90" s="174"/>
      <c r="L90" s="195"/>
      <c r="M90" s="184" t="e">
        <f t="shared" si="56"/>
        <v>#DIV/0!</v>
      </c>
      <c r="N90" s="174"/>
      <c r="O90" s="195"/>
      <c r="P90" s="184" t="e">
        <f t="shared" si="57"/>
        <v>#DIV/0!</v>
      </c>
      <c r="Q90" s="174"/>
      <c r="R90" s="195"/>
      <c r="S90" s="184" t="e">
        <f t="shared" si="58"/>
        <v>#DIV/0!</v>
      </c>
      <c r="T90" s="170"/>
      <c r="U90" s="133"/>
      <c r="V90" s="133"/>
      <c r="W90" s="133"/>
      <c r="X90" s="133"/>
      <c r="Y90" s="133"/>
      <c r="Z90" s="133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61"/>
      <c r="AT90" s="193"/>
      <c r="AU90" s="136"/>
      <c r="AV90" s="184" t="e">
        <f t="shared" si="59"/>
        <v>#DIV/0!</v>
      </c>
      <c r="AW90" s="193"/>
      <c r="AX90" s="136"/>
      <c r="AY90" s="184" t="e">
        <f t="shared" si="60"/>
        <v>#DIV/0!</v>
      </c>
      <c r="AZ90" s="193"/>
      <c r="BA90" s="136"/>
      <c r="BB90" s="184" t="e">
        <f t="shared" si="61"/>
        <v>#DIV/0!</v>
      </c>
      <c r="BC90" s="153"/>
      <c r="BD90" s="136"/>
      <c r="BE90" s="136"/>
      <c r="BF90" s="136"/>
      <c r="BG90" s="136"/>
      <c r="BH90" s="136"/>
      <c r="BI90" s="136"/>
      <c r="BJ90" s="161"/>
      <c r="BK90" s="161"/>
      <c r="BL90" s="161"/>
      <c r="BM90" s="152"/>
      <c r="BN90" s="43">
        <f t="shared" si="32"/>
        <v>0</v>
      </c>
      <c r="BO90" s="43">
        <f t="shared" si="33"/>
        <v>0</v>
      </c>
      <c r="BP90" s="43" t="e">
        <f t="shared" si="34"/>
        <v>#DIV/0!</v>
      </c>
      <c r="BQ90" s="43">
        <f t="shared" si="35"/>
        <v>0</v>
      </c>
      <c r="BR90" s="43">
        <f t="shared" si="36"/>
        <v>0</v>
      </c>
      <c r="BS90" s="43" t="e">
        <f t="shared" si="37"/>
        <v>#DIV/0!</v>
      </c>
      <c r="BT90" s="43" t="e">
        <f>(#REF!*86400)/2</f>
        <v>#REF!</v>
      </c>
      <c r="BU90" s="43" t="e">
        <f t="shared" si="38"/>
        <v>#DIV/0!</v>
      </c>
      <c r="BV90" s="43" t="e">
        <f t="shared" si="39"/>
        <v>#VALUE!</v>
      </c>
      <c r="BW90" s="44" t="e">
        <f t="shared" si="40"/>
        <v>#REF!</v>
      </c>
      <c r="BX90" s="43" t="e">
        <f t="shared" si="41"/>
        <v>#VALUE!</v>
      </c>
      <c r="BY90" s="43" t="e">
        <f t="shared" si="42"/>
        <v>#VALUE!</v>
      </c>
      <c r="BZ90" s="44" t="e">
        <f t="shared" si="43"/>
        <v>#REF!</v>
      </c>
      <c r="CA90" s="44" t="e">
        <f t="shared" si="44"/>
        <v>#REF!</v>
      </c>
      <c r="CB90" t="str">
        <f t="shared" si="45"/>
        <v>19000100</v>
      </c>
      <c r="CC90" s="55">
        <f t="shared" si="46"/>
        <v>0</v>
      </c>
      <c r="CD90" s="114" t="e">
        <f t="shared" si="47"/>
        <v>#N/A</v>
      </c>
      <c r="CE90" s="114" t="e">
        <f t="shared" si="48"/>
        <v>#N/A</v>
      </c>
      <c r="CF90" s="114" t="e">
        <f t="shared" si="49"/>
        <v>#N/A</v>
      </c>
      <c r="CG90" s="114" t="e">
        <f t="shared" si="50"/>
        <v>#N/A</v>
      </c>
      <c r="CH90" s="114" t="e">
        <f t="shared" si="51"/>
        <v>#N/A</v>
      </c>
      <c r="CI90" s="114" t="e">
        <f t="shared" si="52"/>
        <v>#N/A</v>
      </c>
      <c r="CJ90" s="114" t="e">
        <f t="shared" si="53"/>
        <v>#N/A</v>
      </c>
      <c r="CK90" s="114" t="e">
        <f t="shared" si="54"/>
        <v>#N/A</v>
      </c>
      <c r="CL90" s="114" t="e">
        <f t="shared" si="55"/>
        <v>#N/A</v>
      </c>
    </row>
    <row r="91" spans="1:90">
      <c r="A91" s="149" t="str">
        <f t="shared" si="31"/>
        <v xml:space="preserve"> 19000100</v>
      </c>
      <c r="B91" s="153"/>
      <c r="C91" s="130"/>
      <c r="D91" s="136"/>
      <c r="E91" s="136"/>
      <c r="F91" s="136"/>
      <c r="G91" s="136"/>
      <c r="H91" s="136"/>
      <c r="I91" s="131"/>
      <c r="J91" s="168"/>
      <c r="K91" s="174"/>
      <c r="L91" s="195"/>
      <c r="M91" s="184" t="e">
        <f t="shared" si="56"/>
        <v>#DIV/0!</v>
      </c>
      <c r="N91" s="174"/>
      <c r="O91" s="195"/>
      <c r="P91" s="184" t="e">
        <f t="shared" si="57"/>
        <v>#DIV/0!</v>
      </c>
      <c r="Q91" s="174"/>
      <c r="R91" s="195"/>
      <c r="S91" s="184" t="e">
        <f t="shared" si="58"/>
        <v>#DIV/0!</v>
      </c>
      <c r="T91" s="170"/>
      <c r="U91" s="133"/>
      <c r="V91" s="133"/>
      <c r="W91" s="133"/>
      <c r="X91" s="133"/>
      <c r="Y91" s="133"/>
      <c r="Z91" s="133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61"/>
      <c r="AT91" s="193"/>
      <c r="AU91" s="136"/>
      <c r="AV91" s="184" t="e">
        <f t="shared" si="59"/>
        <v>#DIV/0!</v>
      </c>
      <c r="AW91" s="193"/>
      <c r="AX91" s="136"/>
      <c r="AY91" s="184" t="e">
        <f t="shared" si="60"/>
        <v>#DIV/0!</v>
      </c>
      <c r="AZ91" s="193"/>
      <c r="BA91" s="136"/>
      <c r="BB91" s="184" t="e">
        <f t="shared" si="61"/>
        <v>#DIV/0!</v>
      </c>
      <c r="BC91" s="153"/>
      <c r="BD91" s="136"/>
      <c r="BE91" s="136"/>
      <c r="BF91" s="136"/>
      <c r="BG91" s="136"/>
      <c r="BH91" s="136"/>
      <c r="BI91" s="136"/>
      <c r="BJ91" s="161"/>
      <c r="BK91" s="161"/>
      <c r="BL91" s="161"/>
      <c r="BM91" s="152"/>
      <c r="BN91" s="43">
        <f t="shared" si="32"/>
        <v>0</v>
      </c>
      <c r="BO91" s="43">
        <f t="shared" si="33"/>
        <v>0</v>
      </c>
      <c r="BP91" s="43" t="e">
        <f t="shared" si="34"/>
        <v>#DIV/0!</v>
      </c>
      <c r="BQ91" s="43">
        <f t="shared" si="35"/>
        <v>0</v>
      </c>
      <c r="BR91" s="43">
        <f t="shared" si="36"/>
        <v>0</v>
      </c>
      <c r="BS91" s="43" t="e">
        <f t="shared" si="37"/>
        <v>#DIV/0!</v>
      </c>
      <c r="BT91" s="43" t="e">
        <f>(#REF!*86400)/2</f>
        <v>#REF!</v>
      </c>
      <c r="BU91" s="43" t="e">
        <f t="shared" si="38"/>
        <v>#DIV/0!</v>
      </c>
      <c r="BV91" s="43" t="e">
        <f t="shared" si="39"/>
        <v>#VALUE!</v>
      </c>
      <c r="BW91" s="44" t="e">
        <f t="shared" si="40"/>
        <v>#REF!</v>
      </c>
      <c r="BX91" s="43" t="e">
        <f t="shared" si="41"/>
        <v>#VALUE!</v>
      </c>
      <c r="BY91" s="43" t="e">
        <f t="shared" si="42"/>
        <v>#VALUE!</v>
      </c>
      <c r="BZ91" s="44" t="e">
        <f t="shared" si="43"/>
        <v>#REF!</v>
      </c>
      <c r="CA91" s="44" t="e">
        <f t="shared" si="44"/>
        <v>#REF!</v>
      </c>
      <c r="CB91" t="str">
        <f t="shared" si="45"/>
        <v>19000100</v>
      </c>
      <c r="CC91" s="55">
        <f t="shared" si="46"/>
        <v>0</v>
      </c>
      <c r="CD91" s="114" t="e">
        <f t="shared" si="47"/>
        <v>#N/A</v>
      </c>
      <c r="CE91" s="114" t="e">
        <f t="shared" si="48"/>
        <v>#N/A</v>
      </c>
      <c r="CF91" s="114" t="e">
        <f t="shared" si="49"/>
        <v>#N/A</v>
      </c>
      <c r="CG91" s="114" t="e">
        <f t="shared" si="50"/>
        <v>#N/A</v>
      </c>
      <c r="CH91" s="114" t="e">
        <f t="shared" si="51"/>
        <v>#N/A</v>
      </c>
      <c r="CI91" s="114" t="e">
        <f t="shared" si="52"/>
        <v>#N/A</v>
      </c>
      <c r="CJ91" s="114" t="e">
        <f t="shared" si="53"/>
        <v>#N/A</v>
      </c>
      <c r="CK91" s="114" t="e">
        <f t="shared" si="54"/>
        <v>#N/A</v>
      </c>
      <c r="CL91" s="114" t="e">
        <f t="shared" si="55"/>
        <v>#N/A</v>
      </c>
    </row>
    <row r="92" spans="1:90">
      <c r="A92" s="149" t="str">
        <f t="shared" si="31"/>
        <v xml:space="preserve"> 19000100</v>
      </c>
      <c r="B92" s="153"/>
      <c r="C92" s="130"/>
      <c r="D92" s="136"/>
      <c r="E92" s="136"/>
      <c r="F92" s="136"/>
      <c r="G92" s="136"/>
      <c r="H92" s="136"/>
      <c r="I92" s="131"/>
      <c r="J92" s="168"/>
      <c r="K92" s="174"/>
      <c r="L92" s="195"/>
      <c r="M92" s="184" t="e">
        <f t="shared" si="56"/>
        <v>#DIV/0!</v>
      </c>
      <c r="N92" s="174"/>
      <c r="O92" s="195"/>
      <c r="P92" s="184" t="e">
        <f t="shared" si="57"/>
        <v>#DIV/0!</v>
      </c>
      <c r="Q92" s="174"/>
      <c r="R92" s="195"/>
      <c r="S92" s="184" t="e">
        <f t="shared" si="58"/>
        <v>#DIV/0!</v>
      </c>
      <c r="T92" s="170"/>
      <c r="U92" s="133"/>
      <c r="V92" s="133"/>
      <c r="W92" s="133"/>
      <c r="X92" s="133"/>
      <c r="Y92" s="133"/>
      <c r="Z92" s="133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61"/>
      <c r="AT92" s="193"/>
      <c r="AU92" s="136"/>
      <c r="AV92" s="184" t="e">
        <f t="shared" si="59"/>
        <v>#DIV/0!</v>
      </c>
      <c r="AW92" s="193"/>
      <c r="AX92" s="136"/>
      <c r="AY92" s="184" t="e">
        <f t="shared" si="60"/>
        <v>#DIV/0!</v>
      </c>
      <c r="AZ92" s="193"/>
      <c r="BA92" s="136"/>
      <c r="BB92" s="184" t="e">
        <f t="shared" si="61"/>
        <v>#DIV/0!</v>
      </c>
      <c r="BC92" s="153"/>
      <c r="BD92" s="136"/>
      <c r="BE92" s="136"/>
      <c r="BF92" s="136"/>
      <c r="BG92" s="136"/>
      <c r="BH92" s="136"/>
      <c r="BI92" s="136"/>
      <c r="BJ92" s="161"/>
      <c r="BK92" s="161"/>
      <c r="BL92" s="161"/>
      <c r="BM92" s="152"/>
      <c r="BN92" s="43">
        <f t="shared" si="32"/>
        <v>0</v>
      </c>
      <c r="BO92" s="43">
        <f t="shared" si="33"/>
        <v>0</v>
      </c>
      <c r="BP92" s="43" t="e">
        <f t="shared" si="34"/>
        <v>#DIV/0!</v>
      </c>
      <c r="BQ92" s="43">
        <f t="shared" si="35"/>
        <v>0</v>
      </c>
      <c r="BR92" s="43">
        <f t="shared" si="36"/>
        <v>0</v>
      </c>
      <c r="BS92" s="43" t="e">
        <f t="shared" si="37"/>
        <v>#DIV/0!</v>
      </c>
      <c r="BT92" s="43" t="e">
        <f>(#REF!*86400)/2</f>
        <v>#REF!</v>
      </c>
      <c r="BU92" s="43" t="e">
        <f t="shared" si="38"/>
        <v>#DIV/0!</v>
      </c>
      <c r="BV92" s="43" t="e">
        <f t="shared" si="39"/>
        <v>#VALUE!</v>
      </c>
      <c r="BW92" s="44" t="e">
        <f t="shared" si="40"/>
        <v>#REF!</v>
      </c>
      <c r="BX92" s="43" t="e">
        <f t="shared" si="41"/>
        <v>#VALUE!</v>
      </c>
      <c r="BY92" s="43" t="e">
        <f t="shared" si="42"/>
        <v>#VALUE!</v>
      </c>
      <c r="BZ92" s="44" t="e">
        <f t="shared" si="43"/>
        <v>#REF!</v>
      </c>
      <c r="CA92" s="44" t="e">
        <f t="shared" si="44"/>
        <v>#REF!</v>
      </c>
      <c r="CB92" t="str">
        <f t="shared" si="45"/>
        <v>19000100</v>
      </c>
      <c r="CC92" s="55">
        <f t="shared" si="46"/>
        <v>0</v>
      </c>
      <c r="CD92" s="114" t="e">
        <f t="shared" si="47"/>
        <v>#N/A</v>
      </c>
      <c r="CE92" s="114" t="e">
        <f t="shared" si="48"/>
        <v>#N/A</v>
      </c>
      <c r="CF92" s="114" t="e">
        <f t="shared" si="49"/>
        <v>#N/A</v>
      </c>
      <c r="CG92" s="114" t="e">
        <f t="shared" si="50"/>
        <v>#N/A</v>
      </c>
      <c r="CH92" s="114" t="e">
        <f t="shared" si="51"/>
        <v>#N/A</v>
      </c>
      <c r="CI92" s="114" t="e">
        <f t="shared" si="52"/>
        <v>#N/A</v>
      </c>
      <c r="CJ92" s="114" t="e">
        <f t="shared" si="53"/>
        <v>#N/A</v>
      </c>
      <c r="CK92" s="114" t="e">
        <f t="shared" si="54"/>
        <v>#N/A</v>
      </c>
      <c r="CL92" s="114" t="e">
        <f t="shared" si="55"/>
        <v>#N/A</v>
      </c>
    </row>
    <row r="93" spans="1:90">
      <c r="A93" s="149" t="str">
        <f t="shared" si="31"/>
        <v xml:space="preserve"> 19000100</v>
      </c>
      <c r="B93" s="153"/>
      <c r="C93" s="130"/>
      <c r="D93" s="136"/>
      <c r="E93" s="136"/>
      <c r="F93" s="136"/>
      <c r="G93" s="136"/>
      <c r="H93" s="136"/>
      <c r="I93" s="131"/>
      <c r="J93" s="168"/>
      <c r="K93" s="174"/>
      <c r="L93" s="195"/>
      <c r="M93" s="184" t="e">
        <f t="shared" si="56"/>
        <v>#DIV/0!</v>
      </c>
      <c r="N93" s="174"/>
      <c r="O93" s="195"/>
      <c r="P93" s="184" t="e">
        <f t="shared" si="57"/>
        <v>#DIV/0!</v>
      </c>
      <c r="Q93" s="174"/>
      <c r="R93" s="195"/>
      <c r="S93" s="184" t="e">
        <f t="shared" si="58"/>
        <v>#DIV/0!</v>
      </c>
      <c r="T93" s="170"/>
      <c r="U93" s="133"/>
      <c r="V93" s="133"/>
      <c r="W93" s="133"/>
      <c r="X93" s="133"/>
      <c r="Y93" s="133"/>
      <c r="Z93" s="133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61"/>
      <c r="AT93" s="193"/>
      <c r="AU93" s="136"/>
      <c r="AV93" s="184" t="e">
        <f t="shared" si="59"/>
        <v>#DIV/0!</v>
      </c>
      <c r="AW93" s="193"/>
      <c r="AX93" s="136"/>
      <c r="AY93" s="184" t="e">
        <f t="shared" si="60"/>
        <v>#DIV/0!</v>
      </c>
      <c r="AZ93" s="193"/>
      <c r="BA93" s="136"/>
      <c r="BB93" s="184" t="e">
        <f t="shared" si="61"/>
        <v>#DIV/0!</v>
      </c>
      <c r="BC93" s="153"/>
      <c r="BD93" s="136"/>
      <c r="BE93" s="136"/>
      <c r="BF93" s="136"/>
      <c r="BG93" s="136"/>
      <c r="BH93" s="136"/>
      <c r="BI93" s="136"/>
      <c r="BJ93" s="161"/>
      <c r="BK93" s="161"/>
      <c r="BL93" s="161"/>
      <c r="BM93" s="152"/>
      <c r="BN93" s="43">
        <f t="shared" si="32"/>
        <v>0</v>
      </c>
      <c r="BO93" s="43">
        <f t="shared" si="33"/>
        <v>0</v>
      </c>
      <c r="BP93" s="43" t="e">
        <f t="shared" si="34"/>
        <v>#DIV/0!</v>
      </c>
      <c r="BQ93" s="43">
        <f t="shared" si="35"/>
        <v>0</v>
      </c>
      <c r="BR93" s="43">
        <f t="shared" si="36"/>
        <v>0</v>
      </c>
      <c r="BS93" s="43" t="e">
        <f t="shared" si="37"/>
        <v>#DIV/0!</v>
      </c>
      <c r="BT93" s="43" t="e">
        <f>(#REF!*86400)/2</f>
        <v>#REF!</v>
      </c>
      <c r="BU93" s="43" t="e">
        <f t="shared" si="38"/>
        <v>#DIV/0!</v>
      </c>
      <c r="BV93" s="43" t="e">
        <f t="shared" si="39"/>
        <v>#VALUE!</v>
      </c>
      <c r="BW93" s="44" t="e">
        <f t="shared" si="40"/>
        <v>#REF!</v>
      </c>
      <c r="BX93" s="43" t="e">
        <f t="shared" si="41"/>
        <v>#VALUE!</v>
      </c>
      <c r="BY93" s="43" t="e">
        <f t="shared" si="42"/>
        <v>#VALUE!</v>
      </c>
      <c r="BZ93" s="44" t="e">
        <f t="shared" si="43"/>
        <v>#REF!</v>
      </c>
      <c r="CA93" s="44" t="e">
        <f t="shared" si="44"/>
        <v>#REF!</v>
      </c>
      <c r="CB93" t="str">
        <f t="shared" si="45"/>
        <v>19000100</v>
      </c>
      <c r="CC93" s="55">
        <f t="shared" si="46"/>
        <v>0</v>
      </c>
      <c r="CD93" s="114" t="e">
        <f t="shared" si="47"/>
        <v>#N/A</v>
      </c>
      <c r="CE93" s="114" t="e">
        <f t="shared" si="48"/>
        <v>#N/A</v>
      </c>
      <c r="CF93" s="114" t="e">
        <f t="shared" si="49"/>
        <v>#N/A</v>
      </c>
      <c r="CG93" s="114" t="e">
        <f t="shared" si="50"/>
        <v>#N/A</v>
      </c>
      <c r="CH93" s="114" t="e">
        <f t="shared" si="51"/>
        <v>#N/A</v>
      </c>
      <c r="CI93" s="114" t="e">
        <f t="shared" si="52"/>
        <v>#N/A</v>
      </c>
      <c r="CJ93" s="114" t="e">
        <f t="shared" si="53"/>
        <v>#N/A</v>
      </c>
      <c r="CK93" s="114" t="e">
        <f t="shared" si="54"/>
        <v>#N/A</v>
      </c>
      <c r="CL93" s="114" t="e">
        <f t="shared" si="55"/>
        <v>#N/A</v>
      </c>
    </row>
    <row r="94" spans="1:90">
      <c r="A94" s="149" t="str">
        <f t="shared" si="31"/>
        <v xml:space="preserve"> 19000100</v>
      </c>
      <c r="B94" s="153"/>
      <c r="C94" s="130"/>
      <c r="D94" s="136"/>
      <c r="E94" s="136"/>
      <c r="F94" s="136"/>
      <c r="G94" s="136"/>
      <c r="H94" s="136"/>
      <c r="I94" s="131"/>
      <c r="J94" s="168"/>
      <c r="K94" s="174"/>
      <c r="L94" s="195"/>
      <c r="M94" s="184" t="e">
        <f t="shared" si="56"/>
        <v>#DIV/0!</v>
      </c>
      <c r="N94" s="174"/>
      <c r="O94" s="195"/>
      <c r="P94" s="184" t="e">
        <f t="shared" si="57"/>
        <v>#DIV/0!</v>
      </c>
      <c r="Q94" s="174"/>
      <c r="R94" s="195"/>
      <c r="S94" s="184" t="e">
        <f t="shared" si="58"/>
        <v>#DIV/0!</v>
      </c>
      <c r="T94" s="170"/>
      <c r="U94" s="133"/>
      <c r="V94" s="133"/>
      <c r="W94" s="133"/>
      <c r="X94" s="133"/>
      <c r="Y94" s="133"/>
      <c r="Z94" s="133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61"/>
      <c r="AT94" s="193"/>
      <c r="AU94" s="136"/>
      <c r="AV94" s="184" t="e">
        <f t="shared" si="59"/>
        <v>#DIV/0!</v>
      </c>
      <c r="AW94" s="193"/>
      <c r="AX94" s="136"/>
      <c r="AY94" s="184" t="e">
        <f t="shared" si="60"/>
        <v>#DIV/0!</v>
      </c>
      <c r="AZ94" s="193"/>
      <c r="BA94" s="136"/>
      <c r="BB94" s="184" t="e">
        <f t="shared" si="61"/>
        <v>#DIV/0!</v>
      </c>
      <c r="BC94" s="153"/>
      <c r="BD94" s="136"/>
      <c r="BE94" s="136"/>
      <c r="BF94" s="136"/>
      <c r="BG94" s="136"/>
      <c r="BH94" s="136"/>
      <c r="BI94" s="136"/>
      <c r="BJ94" s="161"/>
      <c r="BK94" s="161"/>
      <c r="BL94" s="161"/>
      <c r="BM94" s="152"/>
      <c r="BN94" s="43">
        <f t="shared" si="32"/>
        <v>0</v>
      </c>
      <c r="BO94" s="43">
        <f t="shared" si="33"/>
        <v>0</v>
      </c>
      <c r="BP94" s="43" t="e">
        <f t="shared" si="34"/>
        <v>#DIV/0!</v>
      </c>
      <c r="BQ94" s="43">
        <f t="shared" si="35"/>
        <v>0</v>
      </c>
      <c r="BR94" s="43">
        <f t="shared" si="36"/>
        <v>0</v>
      </c>
      <c r="BS94" s="43" t="e">
        <f t="shared" si="37"/>
        <v>#DIV/0!</v>
      </c>
      <c r="BT94" s="43" t="e">
        <f>(#REF!*86400)/2</f>
        <v>#REF!</v>
      </c>
      <c r="BU94" s="43" t="e">
        <f t="shared" si="38"/>
        <v>#DIV/0!</v>
      </c>
      <c r="BV94" s="43" t="e">
        <f t="shared" si="39"/>
        <v>#VALUE!</v>
      </c>
      <c r="BW94" s="44" t="e">
        <f t="shared" si="40"/>
        <v>#REF!</v>
      </c>
      <c r="BX94" s="43" t="e">
        <f t="shared" si="41"/>
        <v>#VALUE!</v>
      </c>
      <c r="BY94" s="43" t="e">
        <f t="shared" si="42"/>
        <v>#VALUE!</v>
      </c>
      <c r="BZ94" s="44" t="e">
        <f t="shared" si="43"/>
        <v>#REF!</v>
      </c>
      <c r="CA94" s="44" t="e">
        <f t="shared" si="44"/>
        <v>#REF!</v>
      </c>
      <c r="CB94" t="str">
        <f t="shared" si="45"/>
        <v>19000100</v>
      </c>
      <c r="CC94" s="55">
        <f t="shared" si="46"/>
        <v>0</v>
      </c>
      <c r="CD94" s="114" t="e">
        <f t="shared" si="47"/>
        <v>#N/A</v>
      </c>
      <c r="CE94" s="114" t="e">
        <f t="shared" si="48"/>
        <v>#N/A</v>
      </c>
      <c r="CF94" s="114" t="e">
        <f t="shared" si="49"/>
        <v>#N/A</v>
      </c>
      <c r="CG94" s="114" t="e">
        <f t="shared" si="50"/>
        <v>#N/A</v>
      </c>
      <c r="CH94" s="114" t="e">
        <f t="shared" si="51"/>
        <v>#N/A</v>
      </c>
      <c r="CI94" s="114" t="e">
        <f t="shared" si="52"/>
        <v>#N/A</v>
      </c>
      <c r="CJ94" s="114" t="e">
        <f t="shared" si="53"/>
        <v>#N/A</v>
      </c>
      <c r="CK94" s="114" t="e">
        <f t="shared" si="54"/>
        <v>#N/A</v>
      </c>
      <c r="CL94" s="114" t="e">
        <f t="shared" si="55"/>
        <v>#N/A</v>
      </c>
    </row>
    <row r="95" spans="1:90">
      <c r="A95" s="149" t="str">
        <f t="shared" si="31"/>
        <v xml:space="preserve"> 19000100</v>
      </c>
      <c r="B95" s="153"/>
      <c r="C95" s="130"/>
      <c r="D95" s="136"/>
      <c r="E95" s="136"/>
      <c r="F95" s="136"/>
      <c r="G95" s="136"/>
      <c r="H95" s="136"/>
      <c r="I95" s="131"/>
      <c r="J95" s="168"/>
      <c r="K95" s="174"/>
      <c r="L95" s="195"/>
      <c r="M95" s="184" t="e">
        <f t="shared" si="56"/>
        <v>#DIV/0!</v>
      </c>
      <c r="N95" s="174"/>
      <c r="O95" s="195"/>
      <c r="P95" s="184" t="e">
        <f t="shared" si="57"/>
        <v>#DIV/0!</v>
      </c>
      <c r="Q95" s="174"/>
      <c r="R95" s="195"/>
      <c r="S95" s="184" t="e">
        <f t="shared" si="58"/>
        <v>#DIV/0!</v>
      </c>
      <c r="T95" s="170"/>
      <c r="U95" s="133"/>
      <c r="V95" s="133"/>
      <c r="W95" s="133"/>
      <c r="X95" s="133"/>
      <c r="Y95" s="133"/>
      <c r="Z95" s="133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61"/>
      <c r="AT95" s="193"/>
      <c r="AU95" s="136"/>
      <c r="AV95" s="184" t="e">
        <f t="shared" si="59"/>
        <v>#DIV/0!</v>
      </c>
      <c r="AW95" s="193"/>
      <c r="AX95" s="136"/>
      <c r="AY95" s="184" t="e">
        <f t="shared" si="60"/>
        <v>#DIV/0!</v>
      </c>
      <c r="AZ95" s="193"/>
      <c r="BA95" s="136"/>
      <c r="BB95" s="184" t="e">
        <f t="shared" si="61"/>
        <v>#DIV/0!</v>
      </c>
      <c r="BC95" s="153"/>
      <c r="BD95" s="136"/>
      <c r="BE95" s="136"/>
      <c r="BF95" s="136"/>
      <c r="BG95" s="136"/>
      <c r="BH95" s="136"/>
      <c r="BI95" s="136"/>
      <c r="BJ95" s="161"/>
      <c r="BK95" s="161"/>
      <c r="BL95" s="161"/>
      <c r="BM95" s="152"/>
      <c r="BN95" s="43">
        <f t="shared" si="32"/>
        <v>0</v>
      </c>
      <c r="BO95" s="43">
        <f t="shared" si="33"/>
        <v>0</v>
      </c>
      <c r="BP95" s="43" t="e">
        <f t="shared" si="34"/>
        <v>#DIV/0!</v>
      </c>
      <c r="BQ95" s="43">
        <f t="shared" si="35"/>
        <v>0</v>
      </c>
      <c r="BR95" s="43">
        <f t="shared" si="36"/>
        <v>0</v>
      </c>
      <c r="BS95" s="43" t="e">
        <f t="shared" si="37"/>
        <v>#DIV/0!</v>
      </c>
      <c r="BT95" s="43" t="e">
        <f>(#REF!*86400)/2</f>
        <v>#REF!</v>
      </c>
      <c r="BU95" s="43" t="e">
        <f t="shared" si="38"/>
        <v>#DIV/0!</v>
      </c>
      <c r="BV95" s="43" t="e">
        <f t="shared" si="39"/>
        <v>#VALUE!</v>
      </c>
      <c r="BW95" s="44" t="e">
        <f t="shared" si="40"/>
        <v>#REF!</v>
      </c>
      <c r="BX95" s="43" t="e">
        <f t="shared" si="41"/>
        <v>#VALUE!</v>
      </c>
      <c r="BY95" s="43" t="e">
        <f t="shared" si="42"/>
        <v>#VALUE!</v>
      </c>
      <c r="BZ95" s="44" t="e">
        <f t="shared" si="43"/>
        <v>#REF!</v>
      </c>
      <c r="CA95" s="44" t="e">
        <f t="shared" si="44"/>
        <v>#REF!</v>
      </c>
      <c r="CB95" t="str">
        <f t="shared" si="45"/>
        <v>19000100</v>
      </c>
      <c r="CC95" s="55">
        <f t="shared" si="46"/>
        <v>0</v>
      </c>
      <c r="CD95" s="114" t="e">
        <f t="shared" si="47"/>
        <v>#N/A</v>
      </c>
      <c r="CE95" s="114" t="e">
        <f t="shared" si="48"/>
        <v>#N/A</v>
      </c>
      <c r="CF95" s="114" t="e">
        <f t="shared" si="49"/>
        <v>#N/A</v>
      </c>
      <c r="CG95" s="114" t="e">
        <f t="shared" si="50"/>
        <v>#N/A</v>
      </c>
      <c r="CH95" s="114" t="e">
        <f t="shared" si="51"/>
        <v>#N/A</v>
      </c>
      <c r="CI95" s="114" t="e">
        <f t="shared" si="52"/>
        <v>#N/A</v>
      </c>
      <c r="CJ95" s="114" t="e">
        <f t="shared" si="53"/>
        <v>#N/A</v>
      </c>
      <c r="CK95" s="114" t="e">
        <f t="shared" si="54"/>
        <v>#N/A</v>
      </c>
      <c r="CL95" s="114" t="e">
        <f t="shared" si="55"/>
        <v>#N/A</v>
      </c>
    </row>
    <row r="96" spans="1:90">
      <c r="A96" s="149" t="str">
        <f t="shared" si="31"/>
        <v xml:space="preserve"> 19000100</v>
      </c>
      <c r="B96" s="153"/>
      <c r="C96" s="130"/>
      <c r="D96" s="136"/>
      <c r="E96" s="136"/>
      <c r="F96" s="136"/>
      <c r="G96" s="136"/>
      <c r="H96" s="136"/>
      <c r="I96" s="131"/>
      <c r="J96" s="168"/>
      <c r="K96" s="174"/>
      <c r="L96" s="195"/>
      <c r="M96" s="184" t="e">
        <f t="shared" si="56"/>
        <v>#DIV/0!</v>
      </c>
      <c r="N96" s="174"/>
      <c r="O96" s="195"/>
      <c r="P96" s="184" t="e">
        <f t="shared" si="57"/>
        <v>#DIV/0!</v>
      </c>
      <c r="Q96" s="174"/>
      <c r="R96" s="195"/>
      <c r="S96" s="184" t="e">
        <f t="shared" si="58"/>
        <v>#DIV/0!</v>
      </c>
      <c r="T96" s="170"/>
      <c r="U96" s="133"/>
      <c r="V96" s="133"/>
      <c r="W96" s="133"/>
      <c r="X96" s="133"/>
      <c r="Y96" s="133"/>
      <c r="Z96" s="133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61"/>
      <c r="AT96" s="193"/>
      <c r="AU96" s="136"/>
      <c r="AV96" s="184" t="e">
        <f t="shared" si="59"/>
        <v>#DIV/0!</v>
      </c>
      <c r="AW96" s="193"/>
      <c r="AX96" s="136"/>
      <c r="AY96" s="184" t="e">
        <f t="shared" si="60"/>
        <v>#DIV/0!</v>
      </c>
      <c r="AZ96" s="193"/>
      <c r="BA96" s="136"/>
      <c r="BB96" s="184" t="e">
        <f t="shared" si="61"/>
        <v>#DIV/0!</v>
      </c>
      <c r="BC96" s="153"/>
      <c r="BD96" s="136"/>
      <c r="BE96" s="136"/>
      <c r="BF96" s="136"/>
      <c r="BG96" s="136"/>
      <c r="BH96" s="136"/>
      <c r="BI96" s="136"/>
      <c r="BJ96" s="161"/>
      <c r="BK96" s="161"/>
      <c r="BL96" s="161"/>
      <c r="BM96" s="152"/>
      <c r="BN96" s="43">
        <f t="shared" si="32"/>
        <v>0</v>
      </c>
      <c r="BO96" s="43">
        <f t="shared" si="33"/>
        <v>0</v>
      </c>
      <c r="BP96" s="43" t="e">
        <f t="shared" si="34"/>
        <v>#DIV/0!</v>
      </c>
      <c r="BQ96" s="43">
        <f t="shared" si="35"/>
        <v>0</v>
      </c>
      <c r="BR96" s="43">
        <f t="shared" si="36"/>
        <v>0</v>
      </c>
      <c r="BS96" s="43" t="e">
        <f t="shared" si="37"/>
        <v>#DIV/0!</v>
      </c>
      <c r="BT96" s="43" t="e">
        <f>(#REF!*86400)/2</f>
        <v>#REF!</v>
      </c>
      <c r="BU96" s="43" t="e">
        <f t="shared" si="38"/>
        <v>#DIV/0!</v>
      </c>
      <c r="BV96" s="43" t="e">
        <f t="shared" si="39"/>
        <v>#VALUE!</v>
      </c>
      <c r="BW96" s="44" t="e">
        <f t="shared" si="40"/>
        <v>#REF!</v>
      </c>
      <c r="BX96" s="43" t="e">
        <f t="shared" si="41"/>
        <v>#VALUE!</v>
      </c>
      <c r="BY96" s="43" t="e">
        <f t="shared" si="42"/>
        <v>#VALUE!</v>
      </c>
      <c r="BZ96" s="44" t="e">
        <f t="shared" si="43"/>
        <v>#REF!</v>
      </c>
      <c r="CA96" s="44" t="e">
        <f t="shared" si="44"/>
        <v>#REF!</v>
      </c>
      <c r="CB96" t="str">
        <f t="shared" si="45"/>
        <v>19000100</v>
      </c>
      <c r="CC96" s="55">
        <f t="shared" si="46"/>
        <v>0</v>
      </c>
      <c r="CD96" s="114" t="e">
        <f t="shared" si="47"/>
        <v>#N/A</v>
      </c>
      <c r="CE96" s="114" t="e">
        <f t="shared" si="48"/>
        <v>#N/A</v>
      </c>
      <c r="CF96" s="114" t="e">
        <f t="shared" si="49"/>
        <v>#N/A</v>
      </c>
      <c r="CG96" s="114" t="e">
        <f t="shared" si="50"/>
        <v>#N/A</v>
      </c>
      <c r="CH96" s="114" t="e">
        <f t="shared" si="51"/>
        <v>#N/A</v>
      </c>
      <c r="CI96" s="114" t="e">
        <f t="shared" si="52"/>
        <v>#N/A</v>
      </c>
      <c r="CJ96" s="114" t="e">
        <f t="shared" si="53"/>
        <v>#N/A</v>
      </c>
      <c r="CK96" s="114" t="e">
        <f t="shared" si="54"/>
        <v>#N/A</v>
      </c>
      <c r="CL96" s="114" t="e">
        <f t="shared" si="55"/>
        <v>#N/A</v>
      </c>
    </row>
    <row r="97" spans="1:90">
      <c r="A97" s="149" t="str">
        <f t="shared" si="31"/>
        <v xml:space="preserve"> 19000100</v>
      </c>
      <c r="B97" s="153"/>
      <c r="C97" s="130"/>
      <c r="D97" s="136"/>
      <c r="E97" s="136"/>
      <c r="F97" s="136"/>
      <c r="G97" s="136"/>
      <c r="H97" s="136"/>
      <c r="I97" s="131"/>
      <c r="J97" s="168"/>
      <c r="K97" s="174"/>
      <c r="L97" s="195"/>
      <c r="M97" s="184" t="e">
        <f t="shared" si="56"/>
        <v>#DIV/0!</v>
      </c>
      <c r="N97" s="174"/>
      <c r="O97" s="195"/>
      <c r="P97" s="184" t="e">
        <f t="shared" si="57"/>
        <v>#DIV/0!</v>
      </c>
      <c r="Q97" s="174"/>
      <c r="R97" s="195"/>
      <c r="S97" s="184" t="e">
        <f t="shared" si="58"/>
        <v>#DIV/0!</v>
      </c>
      <c r="T97" s="170"/>
      <c r="U97" s="133"/>
      <c r="V97" s="133"/>
      <c r="W97" s="133"/>
      <c r="X97" s="133"/>
      <c r="Y97" s="133"/>
      <c r="Z97" s="133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61"/>
      <c r="AT97" s="193"/>
      <c r="AU97" s="136"/>
      <c r="AV97" s="184" t="e">
        <f t="shared" si="59"/>
        <v>#DIV/0!</v>
      </c>
      <c r="AW97" s="193"/>
      <c r="AX97" s="136"/>
      <c r="AY97" s="184" t="e">
        <f t="shared" si="60"/>
        <v>#DIV/0!</v>
      </c>
      <c r="AZ97" s="193"/>
      <c r="BA97" s="136"/>
      <c r="BB97" s="184" t="e">
        <f t="shared" si="61"/>
        <v>#DIV/0!</v>
      </c>
      <c r="BC97" s="153"/>
      <c r="BD97" s="136"/>
      <c r="BE97" s="136"/>
      <c r="BF97" s="136"/>
      <c r="BG97" s="136"/>
      <c r="BH97" s="136"/>
      <c r="BI97" s="136"/>
      <c r="BJ97" s="161"/>
      <c r="BK97" s="161"/>
      <c r="BL97" s="161"/>
      <c r="BM97" s="152"/>
      <c r="BN97" s="43">
        <f t="shared" si="32"/>
        <v>0</v>
      </c>
      <c r="BO97" s="43">
        <f t="shared" si="33"/>
        <v>0</v>
      </c>
      <c r="BP97" s="43" t="e">
        <f t="shared" si="34"/>
        <v>#DIV/0!</v>
      </c>
      <c r="BQ97" s="43">
        <f t="shared" si="35"/>
        <v>0</v>
      </c>
      <c r="BR97" s="43">
        <f t="shared" si="36"/>
        <v>0</v>
      </c>
      <c r="BS97" s="43" t="e">
        <f t="shared" si="37"/>
        <v>#DIV/0!</v>
      </c>
      <c r="BT97" s="43" t="e">
        <f>(#REF!*86400)/2</f>
        <v>#REF!</v>
      </c>
      <c r="BU97" s="43" t="e">
        <f t="shared" si="38"/>
        <v>#DIV/0!</v>
      </c>
      <c r="BV97" s="43" t="e">
        <f t="shared" si="39"/>
        <v>#VALUE!</v>
      </c>
      <c r="BW97" s="44" t="e">
        <f t="shared" si="40"/>
        <v>#REF!</v>
      </c>
      <c r="BX97" s="43" t="e">
        <f t="shared" si="41"/>
        <v>#VALUE!</v>
      </c>
      <c r="BY97" s="43" t="e">
        <f t="shared" si="42"/>
        <v>#VALUE!</v>
      </c>
      <c r="BZ97" s="44" t="e">
        <f t="shared" si="43"/>
        <v>#REF!</v>
      </c>
      <c r="CA97" s="44" t="e">
        <f t="shared" si="44"/>
        <v>#REF!</v>
      </c>
      <c r="CB97" t="str">
        <f t="shared" si="45"/>
        <v>19000100</v>
      </c>
      <c r="CC97" s="55">
        <f t="shared" si="46"/>
        <v>0</v>
      </c>
      <c r="CD97" s="114" t="e">
        <f t="shared" si="47"/>
        <v>#N/A</v>
      </c>
      <c r="CE97" s="114" t="e">
        <f t="shared" si="48"/>
        <v>#N/A</v>
      </c>
      <c r="CF97" s="114" t="e">
        <f t="shared" si="49"/>
        <v>#N/A</v>
      </c>
      <c r="CG97" s="114" t="e">
        <f t="shared" si="50"/>
        <v>#N/A</v>
      </c>
      <c r="CH97" s="114" t="e">
        <f t="shared" si="51"/>
        <v>#N/A</v>
      </c>
      <c r="CI97" s="114" t="e">
        <f t="shared" si="52"/>
        <v>#N/A</v>
      </c>
      <c r="CJ97" s="114" t="e">
        <f t="shared" si="53"/>
        <v>#N/A</v>
      </c>
      <c r="CK97" s="114" t="e">
        <f t="shared" si="54"/>
        <v>#N/A</v>
      </c>
      <c r="CL97" s="114" t="e">
        <f t="shared" si="55"/>
        <v>#N/A</v>
      </c>
    </row>
    <row r="98" spans="1:90">
      <c r="A98" s="149" t="str">
        <f t="shared" si="31"/>
        <v xml:space="preserve"> 19000100</v>
      </c>
      <c r="B98" s="153"/>
      <c r="C98" s="130"/>
      <c r="D98" s="136"/>
      <c r="E98" s="136"/>
      <c r="F98" s="136"/>
      <c r="G98" s="136"/>
      <c r="H98" s="136"/>
      <c r="I98" s="131"/>
      <c r="J98" s="168"/>
      <c r="K98" s="174"/>
      <c r="L98" s="195"/>
      <c r="M98" s="184" t="e">
        <f t="shared" si="56"/>
        <v>#DIV/0!</v>
      </c>
      <c r="N98" s="174"/>
      <c r="O98" s="195"/>
      <c r="P98" s="184" t="e">
        <f t="shared" si="57"/>
        <v>#DIV/0!</v>
      </c>
      <c r="Q98" s="174"/>
      <c r="R98" s="195"/>
      <c r="S98" s="184" t="e">
        <f t="shared" si="58"/>
        <v>#DIV/0!</v>
      </c>
      <c r="T98" s="170"/>
      <c r="U98" s="133"/>
      <c r="V98" s="133"/>
      <c r="W98" s="133"/>
      <c r="X98" s="133"/>
      <c r="Y98" s="133"/>
      <c r="Z98" s="133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61"/>
      <c r="AT98" s="193"/>
      <c r="AU98" s="136"/>
      <c r="AV98" s="184" t="e">
        <f t="shared" si="59"/>
        <v>#DIV/0!</v>
      </c>
      <c r="AW98" s="193"/>
      <c r="AX98" s="136"/>
      <c r="AY98" s="184" t="e">
        <f t="shared" si="60"/>
        <v>#DIV/0!</v>
      </c>
      <c r="AZ98" s="193"/>
      <c r="BA98" s="136"/>
      <c r="BB98" s="184" t="e">
        <f t="shared" si="61"/>
        <v>#DIV/0!</v>
      </c>
      <c r="BC98" s="153"/>
      <c r="BD98" s="136"/>
      <c r="BE98" s="136"/>
      <c r="BF98" s="136"/>
      <c r="BG98" s="136"/>
      <c r="BH98" s="136"/>
      <c r="BI98" s="136"/>
      <c r="BJ98" s="161"/>
      <c r="BK98" s="161"/>
      <c r="BL98" s="161"/>
      <c r="BM98" s="152"/>
      <c r="BN98" s="43">
        <f t="shared" si="32"/>
        <v>0</v>
      </c>
      <c r="BO98" s="43">
        <f t="shared" si="33"/>
        <v>0</v>
      </c>
      <c r="BP98" s="43" t="e">
        <f t="shared" si="34"/>
        <v>#DIV/0!</v>
      </c>
      <c r="BQ98" s="43">
        <f t="shared" si="35"/>
        <v>0</v>
      </c>
      <c r="BR98" s="43">
        <f t="shared" si="36"/>
        <v>0</v>
      </c>
      <c r="BS98" s="43" t="e">
        <f t="shared" si="37"/>
        <v>#DIV/0!</v>
      </c>
      <c r="BT98" s="43" t="e">
        <f>(#REF!*86400)/2</f>
        <v>#REF!</v>
      </c>
      <c r="BU98" s="43" t="e">
        <f t="shared" si="38"/>
        <v>#DIV/0!</v>
      </c>
      <c r="BV98" s="43" t="e">
        <f t="shared" si="39"/>
        <v>#VALUE!</v>
      </c>
      <c r="BW98" s="44" t="e">
        <f t="shared" si="40"/>
        <v>#REF!</v>
      </c>
      <c r="BX98" s="43" t="e">
        <f t="shared" si="41"/>
        <v>#VALUE!</v>
      </c>
      <c r="BY98" s="43" t="e">
        <f t="shared" si="42"/>
        <v>#VALUE!</v>
      </c>
      <c r="BZ98" s="44" t="e">
        <f t="shared" si="43"/>
        <v>#REF!</v>
      </c>
      <c r="CA98" s="44" t="e">
        <f t="shared" si="44"/>
        <v>#REF!</v>
      </c>
      <c r="CB98" t="str">
        <f t="shared" si="45"/>
        <v>19000100</v>
      </c>
      <c r="CC98" s="55">
        <f t="shared" si="46"/>
        <v>0</v>
      </c>
      <c r="CD98" s="114" t="e">
        <f t="shared" si="47"/>
        <v>#N/A</v>
      </c>
      <c r="CE98" s="114" t="e">
        <f t="shared" si="48"/>
        <v>#N/A</v>
      </c>
      <c r="CF98" s="114" t="e">
        <f t="shared" si="49"/>
        <v>#N/A</v>
      </c>
      <c r="CG98" s="114" t="e">
        <f t="shared" si="50"/>
        <v>#N/A</v>
      </c>
      <c r="CH98" s="114" t="e">
        <f t="shared" si="51"/>
        <v>#N/A</v>
      </c>
      <c r="CI98" s="114" t="e">
        <f t="shared" si="52"/>
        <v>#N/A</v>
      </c>
      <c r="CJ98" s="114" t="e">
        <f t="shared" si="53"/>
        <v>#N/A</v>
      </c>
      <c r="CK98" s="114" t="e">
        <f t="shared" si="54"/>
        <v>#N/A</v>
      </c>
      <c r="CL98" s="114" t="e">
        <f t="shared" si="55"/>
        <v>#N/A</v>
      </c>
    </row>
    <row r="99" spans="1:90">
      <c r="A99" s="149" t="str">
        <f t="shared" si="31"/>
        <v xml:space="preserve"> 19000100</v>
      </c>
      <c r="B99" s="153"/>
      <c r="C99" s="130"/>
      <c r="D99" s="136"/>
      <c r="E99" s="136"/>
      <c r="F99" s="136"/>
      <c r="G99" s="136"/>
      <c r="H99" s="136"/>
      <c r="I99" s="131"/>
      <c r="J99" s="168"/>
      <c r="K99" s="174"/>
      <c r="L99" s="195"/>
      <c r="M99" s="184" t="e">
        <f t="shared" si="56"/>
        <v>#DIV/0!</v>
      </c>
      <c r="N99" s="174"/>
      <c r="O99" s="195"/>
      <c r="P99" s="184" t="e">
        <f t="shared" si="57"/>
        <v>#DIV/0!</v>
      </c>
      <c r="Q99" s="174"/>
      <c r="R99" s="195"/>
      <c r="S99" s="184" t="e">
        <f t="shared" si="58"/>
        <v>#DIV/0!</v>
      </c>
      <c r="T99" s="170"/>
      <c r="U99" s="133"/>
      <c r="V99" s="133"/>
      <c r="W99" s="133"/>
      <c r="X99" s="133"/>
      <c r="Y99" s="133"/>
      <c r="Z99" s="133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61"/>
      <c r="AT99" s="193"/>
      <c r="AU99" s="136"/>
      <c r="AV99" s="184" t="e">
        <f t="shared" si="59"/>
        <v>#DIV/0!</v>
      </c>
      <c r="AW99" s="193"/>
      <c r="AX99" s="136"/>
      <c r="AY99" s="184" t="e">
        <f t="shared" si="60"/>
        <v>#DIV/0!</v>
      </c>
      <c r="AZ99" s="193"/>
      <c r="BA99" s="136"/>
      <c r="BB99" s="184" t="e">
        <f t="shared" si="61"/>
        <v>#DIV/0!</v>
      </c>
      <c r="BC99" s="153"/>
      <c r="BD99" s="136"/>
      <c r="BE99" s="136"/>
      <c r="BF99" s="136"/>
      <c r="BG99" s="136"/>
      <c r="BH99" s="136"/>
      <c r="BI99" s="136"/>
      <c r="BJ99" s="161"/>
      <c r="BK99" s="161"/>
      <c r="BL99" s="161"/>
      <c r="BM99" s="152"/>
      <c r="BN99" s="43">
        <f t="shared" si="32"/>
        <v>0</v>
      </c>
      <c r="BO99" s="43">
        <f t="shared" si="33"/>
        <v>0</v>
      </c>
      <c r="BP99" s="43" t="e">
        <f t="shared" si="34"/>
        <v>#DIV/0!</v>
      </c>
      <c r="BQ99" s="43">
        <f t="shared" si="35"/>
        <v>0</v>
      </c>
      <c r="BR99" s="43">
        <f t="shared" si="36"/>
        <v>0</v>
      </c>
      <c r="BS99" s="43" t="e">
        <f t="shared" si="37"/>
        <v>#DIV/0!</v>
      </c>
      <c r="BT99" s="43" t="e">
        <f>(#REF!*86400)/2</f>
        <v>#REF!</v>
      </c>
      <c r="BU99" s="43" t="e">
        <f t="shared" si="38"/>
        <v>#DIV/0!</v>
      </c>
      <c r="BV99" s="43" t="e">
        <f t="shared" si="39"/>
        <v>#VALUE!</v>
      </c>
      <c r="BW99" s="44" t="e">
        <f t="shared" si="40"/>
        <v>#REF!</v>
      </c>
      <c r="BX99" s="43" t="e">
        <f t="shared" si="41"/>
        <v>#VALUE!</v>
      </c>
      <c r="BY99" s="43" t="e">
        <f t="shared" si="42"/>
        <v>#VALUE!</v>
      </c>
      <c r="BZ99" s="44" t="e">
        <f t="shared" si="43"/>
        <v>#REF!</v>
      </c>
      <c r="CA99" s="44" t="e">
        <f t="shared" si="44"/>
        <v>#REF!</v>
      </c>
      <c r="CB99" t="str">
        <f t="shared" si="45"/>
        <v>19000100</v>
      </c>
      <c r="CC99" s="55">
        <f t="shared" si="46"/>
        <v>0</v>
      </c>
      <c r="CD99" s="114" t="e">
        <f t="shared" si="47"/>
        <v>#N/A</v>
      </c>
      <c r="CE99" s="114" t="e">
        <f t="shared" si="48"/>
        <v>#N/A</v>
      </c>
      <c r="CF99" s="114" t="e">
        <f t="shared" si="49"/>
        <v>#N/A</v>
      </c>
      <c r="CG99" s="114" t="e">
        <f t="shared" si="50"/>
        <v>#N/A</v>
      </c>
      <c r="CH99" s="114" t="e">
        <f t="shared" si="51"/>
        <v>#N/A</v>
      </c>
      <c r="CI99" s="114" t="e">
        <f t="shared" si="52"/>
        <v>#N/A</v>
      </c>
      <c r="CJ99" s="114" t="e">
        <f t="shared" si="53"/>
        <v>#N/A</v>
      </c>
      <c r="CK99" s="114" t="e">
        <f t="shared" si="54"/>
        <v>#N/A</v>
      </c>
      <c r="CL99" s="114" t="e">
        <f t="shared" si="55"/>
        <v>#N/A</v>
      </c>
    </row>
    <row r="100" spans="1:90">
      <c r="A100" s="149" t="str">
        <f t="shared" si="31"/>
        <v xml:space="preserve"> 19000100</v>
      </c>
      <c r="B100" s="153"/>
      <c r="C100" s="130"/>
      <c r="D100" s="136"/>
      <c r="E100" s="136"/>
      <c r="F100" s="136"/>
      <c r="G100" s="136"/>
      <c r="H100" s="136"/>
      <c r="I100" s="131"/>
      <c r="J100" s="168"/>
      <c r="K100" s="174"/>
      <c r="L100" s="195"/>
      <c r="M100" s="184" t="e">
        <f t="shared" si="56"/>
        <v>#DIV/0!</v>
      </c>
      <c r="N100" s="174"/>
      <c r="O100" s="195"/>
      <c r="P100" s="184" t="e">
        <f t="shared" si="57"/>
        <v>#DIV/0!</v>
      </c>
      <c r="Q100" s="174"/>
      <c r="R100" s="195"/>
      <c r="S100" s="184" t="e">
        <f t="shared" si="58"/>
        <v>#DIV/0!</v>
      </c>
      <c r="T100" s="170"/>
      <c r="U100" s="133"/>
      <c r="V100" s="133"/>
      <c r="W100" s="133"/>
      <c r="X100" s="133"/>
      <c r="Y100" s="133"/>
      <c r="Z100" s="133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61"/>
      <c r="AT100" s="193"/>
      <c r="AU100" s="136"/>
      <c r="AV100" s="184" t="e">
        <f t="shared" si="59"/>
        <v>#DIV/0!</v>
      </c>
      <c r="AW100" s="193"/>
      <c r="AX100" s="136"/>
      <c r="AY100" s="184" t="e">
        <f t="shared" si="60"/>
        <v>#DIV/0!</v>
      </c>
      <c r="AZ100" s="193"/>
      <c r="BA100" s="136"/>
      <c r="BB100" s="184" t="e">
        <f t="shared" si="61"/>
        <v>#DIV/0!</v>
      </c>
      <c r="BC100" s="153"/>
      <c r="BD100" s="136"/>
      <c r="BE100" s="136"/>
      <c r="BF100" s="136"/>
      <c r="BG100" s="136"/>
      <c r="BH100" s="136"/>
      <c r="BI100" s="136"/>
      <c r="BJ100" s="161"/>
      <c r="BK100" s="161"/>
      <c r="BL100" s="161"/>
      <c r="BM100" s="152"/>
      <c r="BN100" s="43">
        <f t="shared" si="32"/>
        <v>0</v>
      </c>
      <c r="BO100" s="43">
        <f t="shared" si="33"/>
        <v>0</v>
      </c>
      <c r="BP100" s="43" t="e">
        <f t="shared" si="34"/>
        <v>#DIV/0!</v>
      </c>
      <c r="BQ100" s="43">
        <f t="shared" si="35"/>
        <v>0</v>
      </c>
      <c r="BR100" s="43">
        <f t="shared" si="36"/>
        <v>0</v>
      </c>
      <c r="BS100" s="43" t="e">
        <f t="shared" si="37"/>
        <v>#DIV/0!</v>
      </c>
      <c r="BT100" s="43" t="e">
        <f>(#REF!*86400)/2</f>
        <v>#REF!</v>
      </c>
      <c r="BU100" s="43" t="e">
        <f t="shared" si="38"/>
        <v>#DIV/0!</v>
      </c>
      <c r="BV100" s="43" t="e">
        <f t="shared" si="39"/>
        <v>#VALUE!</v>
      </c>
      <c r="BW100" s="44" t="e">
        <f t="shared" si="40"/>
        <v>#REF!</v>
      </c>
      <c r="BX100" s="43" t="e">
        <f t="shared" si="41"/>
        <v>#VALUE!</v>
      </c>
      <c r="BY100" s="43" t="e">
        <f t="shared" si="42"/>
        <v>#VALUE!</v>
      </c>
      <c r="BZ100" s="44" t="e">
        <f t="shared" si="43"/>
        <v>#REF!</v>
      </c>
      <c r="CA100" s="44" t="e">
        <f t="shared" si="44"/>
        <v>#REF!</v>
      </c>
      <c r="CB100" t="str">
        <f t="shared" si="45"/>
        <v>19000100</v>
      </c>
      <c r="CC100" s="55">
        <f t="shared" si="46"/>
        <v>0</v>
      </c>
      <c r="CD100" s="114" t="e">
        <f t="shared" si="47"/>
        <v>#N/A</v>
      </c>
      <c r="CE100" s="114" t="e">
        <f t="shared" si="48"/>
        <v>#N/A</v>
      </c>
      <c r="CF100" s="114" t="e">
        <f t="shared" si="49"/>
        <v>#N/A</v>
      </c>
      <c r="CG100" s="114" t="e">
        <f t="shared" si="50"/>
        <v>#N/A</v>
      </c>
      <c r="CH100" s="114" t="e">
        <f t="shared" si="51"/>
        <v>#N/A</v>
      </c>
      <c r="CI100" s="114" t="e">
        <f t="shared" si="52"/>
        <v>#N/A</v>
      </c>
      <c r="CJ100" s="114" t="e">
        <f t="shared" si="53"/>
        <v>#N/A</v>
      </c>
      <c r="CK100" s="114" t="e">
        <f t="shared" si="54"/>
        <v>#N/A</v>
      </c>
      <c r="CL100" s="114" t="e">
        <f t="shared" si="55"/>
        <v>#N/A</v>
      </c>
    </row>
    <row r="101" spans="1:90">
      <c r="A101" s="149" t="str">
        <f t="shared" si="31"/>
        <v xml:space="preserve"> 19000100</v>
      </c>
      <c r="B101" s="153"/>
      <c r="C101" s="130"/>
      <c r="D101" s="136"/>
      <c r="E101" s="136"/>
      <c r="F101" s="136"/>
      <c r="G101" s="136"/>
      <c r="H101" s="136"/>
      <c r="I101" s="131"/>
      <c r="J101" s="168"/>
      <c r="K101" s="174"/>
      <c r="L101" s="195"/>
      <c r="M101" s="184" t="e">
        <f t="shared" si="56"/>
        <v>#DIV/0!</v>
      </c>
      <c r="N101" s="174"/>
      <c r="O101" s="195"/>
      <c r="P101" s="184" t="e">
        <f t="shared" si="57"/>
        <v>#DIV/0!</v>
      </c>
      <c r="Q101" s="174"/>
      <c r="R101" s="195"/>
      <c r="S101" s="184" t="e">
        <f t="shared" si="58"/>
        <v>#DIV/0!</v>
      </c>
      <c r="T101" s="170"/>
      <c r="U101" s="133"/>
      <c r="V101" s="133"/>
      <c r="W101" s="133"/>
      <c r="X101" s="133"/>
      <c r="Y101" s="133"/>
      <c r="Z101" s="133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61"/>
      <c r="AT101" s="193"/>
      <c r="AU101" s="136"/>
      <c r="AV101" s="184" t="e">
        <f t="shared" si="59"/>
        <v>#DIV/0!</v>
      </c>
      <c r="AW101" s="193"/>
      <c r="AX101" s="136"/>
      <c r="AY101" s="184" t="e">
        <f t="shared" si="60"/>
        <v>#DIV/0!</v>
      </c>
      <c r="AZ101" s="193"/>
      <c r="BA101" s="136"/>
      <c r="BB101" s="184" t="e">
        <f t="shared" si="61"/>
        <v>#DIV/0!</v>
      </c>
      <c r="BC101" s="153"/>
      <c r="BD101" s="136"/>
      <c r="BE101" s="136"/>
      <c r="BF101" s="136"/>
      <c r="BG101" s="136"/>
      <c r="BH101" s="136"/>
      <c r="BI101" s="136"/>
      <c r="BJ101" s="161"/>
      <c r="BK101" s="161"/>
      <c r="BL101" s="161"/>
      <c r="BM101" s="152"/>
      <c r="BN101" s="43">
        <f t="shared" si="32"/>
        <v>0</v>
      </c>
      <c r="BO101" s="43">
        <f t="shared" si="33"/>
        <v>0</v>
      </c>
      <c r="BP101" s="43" t="e">
        <f t="shared" si="34"/>
        <v>#DIV/0!</v>
      </c>
      <c r="BQ101" s="43">
        <f t="shared" si="35"/>
        <v>0</v>
      </c>
      <c r="BR101" s="43">
        <f t="shared" si="36"/>
        <v>0</v>
      </c>
      <c r="BS101" s="43" t="e">
        <f t="shared" si="37"/>
        <v>#DIV/0!</v>
      </c>
      <c r="BT101" s="43" t="e">
        <f>(#REF!*86400)/2</f>
        <v>#REF!</v>
      </c>
      <c r="BU101" s="43" t="e">
        <f t="shared" si="38"/>
        <v>#DIV/0!</v>
      </c>
      <c r="BV101" s="43" t="e">
        <f t="shared" si="39"/>
        <v>#VALUE!</v>
      </c>
      <c r="BW101" s="44" t="e">
        <f t="shared" si="40"/>
        <v>#REF!</v>
      </c>
      <c r="BX101" s="43" t="e">
        <f t="shared" si="41"/>
        <v>#VALUE!</v>
      </c>
      <c r="BY101" s="43" t="e">
        <f t="shared" si="42"/>
        <v>#VALUE!</v>
      </c>
      <c r="BZ101" s="44" t="e">
        <f t="shared" si="43"/>
        <v>#REF!</v>
      </c>
      <c r="CA101" s="44" t="e">
        <f t="shared" si="44"/>
        <v>#REF!</v>
      </c>
      <c r="CB101" t="str">
        <f t="shared" si="45"/>
        <v>19000100</v>
      </c>
      <c r="CC101" s="55">
        <f t="shared" si="46"/>
        <v>0</v>
      </c>
      <c r="CD101" s="114" t="e">
        <f t="shared" si="47"/>
        <v>#N/A</v>
      </c>
      <c r="CE101" s="114" t="e">
        <f t="shared" si="48"/>
        <v>#N/A</v>
      </c>
      <c r="CF101" s="114" t="e">
        <f t="shared" si="49"/>
        <v>#N/A</v>
      </c>
      <c r="CG101" s="114" t="e">
        <f t="shared" si="50"/>
        <v>#N/A</v>
      </c>
      <c r="CH101" s="114" t="e">
        <f t="shared" si="51"/>
        <v>#N/A</v>
      </c>
      <c r="CI101" s="114" t="e">
        <f t="shared" si="52"/>
        <v>#N/A</v>
      </c>
      <c r="CJ101" s="114" t="e">
        <f t="shared" si="53"/>
        <v>#N/A</v>
      </c>
      <c r="CK101" s="114" t="e">
        <f t="shared" si="54"/>
        <v>#N/A</v>
      </c>
      <c r="CL101" s="114" t="e">
        <f t="shared" si="55"/>
        <v>#N/A</v>
      </c>
    </row>
    <row r="102" spans="1:90">
      <c r="A102" s="149" t="str">
        <f t="shared" si="31"/>
        <v xml:space="preserve"> 19000100</v>
      </c>
      <c r="B102" s="153"/>
      <c r="C102" s="130"/>
      <c r="D102" s="136"/>
      <c r="E102" s="136"/>
      <c r="F102" s="136"/>
      <c r="G102" s="136"/>
      <c r="H102" s="136"/>
      <c r="I102" s="131"/>
      <c r="J102" s="168"/>
      <c r="K102" s="174"/>
      <c r="L102" s="195"/>
      <c r="M102" s="184" t="e">
        <f t="shared" si="56"/>
        <v>#DIV/0!</v>
      </c>
      <c r="N102" s="174"/>
      <c r="O102" s="195"/>
      <c r="P102" s="184" t="e">
        <f t="shared" si="57"/>
        <v>#DIV/0!</v>
      </c>
      <c r="Q102" s="174"/>
      <c r="R102" s="195"/>
      <c r="S102" s="184" t="e">
        <f t="shared" si="58"/>
        <v>#DIV/0!</v>
      </c>
      <c r="T102" s="170"/>
      <c r="U102" s="133"/>
      <c r="V102" s="133"/>
      <c r="W102" s="133"/>
      <c r="X102" s="133"/>
      <c r="Y102" s="133"/>
      <c r="Z102" s="133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61"/>
      <c r="AT102" s="193"/>
      <c r="AU102" s="136"/>
      <c r="AV102" s="184" t="e">
        <f t="shared" si="59"/>
        <v>#DIV/0!</v>
      </c>
      <c r="AW102" s="193"/>
      <c r="AX102" s="136"/>
      <c r="AY102" s="184" t="e">
        <f t="shared" si="60"/>
        <v>#DIV/0!</v>
      </c>
      <c r="AZ102" s="193"/>
      <c r="BA102" s="136"/>
      <c r="BB102" s="184" t="e">
        <f t="shared" si="61"/>
        <v>#DIV/0!</v>
      </c>
      <c r="BC102" s="153"/>
      <c r="BD102" s="136"/>
      <c r="BE102" s="136"/>
      <c r="BF102" s="136"/>
      <c r="BG102" s="136"/>
      <c r="BH102" s="136"/>
      <c r="BI102" s="136"/>
      <c r="BJ102" s="161"/>
      <c r="BK102" s="161"/>
      <c r="BL102" s="161"/>
      <c r="BM102" s="152"/>
      <c r="BN102" s="43">
        <f t="shared" si="32"/>
        <v>0</v>
      </c>
      <c r="BO102" s="43">
        <f t="shared" si="33"/>
        <v>0</v>
      </c>
      <c r="BP102" s="43" t="e">
        <f t="shared" si="34"/>
        <v>#DIV/0!</v>
      </c>
      <c r="BQ102" s="43">
        <f t="shared" si="35"/>
        <v>0</v>
      </c>
      <c r="BR102" s="43">
        <f t="shared" si="36"/>
        <v>0</v>
      </c>
      <c r="BS102" s="43" t="e">
        <f t="shared" si="37"/>
        <v>#DIV/0!</v>
      </c>
      <c r="BT102" s="43" t="e">
        <f>(#REF!*86400)/2</f>
        <v>#REF!</v>
      </c>
      <c r="BU102" s="43" t="e">
        <f t="shared" si="38"/>
        <v>#DIV/0!</v>
      </c>
      <c r="BV102" s="43" t="e">
        <f t="shared" si="39"/>
        <v>#VALUE!</v>
      </c>
      <c r="BW102" s="44" t="e">
        <f t="shared" si="40"/>
        <v>#REF!</v>
      </c>
      <c r="BX102" s="43" t="e">
        <f t="shared" si="41"/>
        <v>#VALUE!</v>
      </c>
      <c r="BY102" s="43" t="e">
        <f t="shared" si="42"/>
        <v>#VALUE!</v>
      </c>
      <c r="BZ102" s="44" t="e">
        <f t="shared" si="43"/>
        <v>#REF!</v>
      </c>
      <c r="CA102" s="44" t="e">
        <f t="shared" si="44"/>
        <v>#REF!</v>
      </c>
      <c r="CB102" t="str">
        <f t="shared" si="45"/>
        <v>19000100</v>
      </c>
      <c r="CC102" s="55">
        <f t="shared" si="46"/>
        <v>0</v>
      </c>
      <c r="CD102" s="114" t="e">
        <f t="shared" si="47"/>
        <v>#N/A</v>
      </c>
      <c r="CE102" s="114" t="e">
        <f t="shared" si="48"/>
        <v>#N/A</v>
      </c>
      <c r="CF102" s="114" t="e">
        <f t="shared" si="49"/>
        <v>#N/A</v>
      </c>
      <c r="CG102" s="114" t="e">
        <f t="shared" si="50"/>
        <v>#N/A</v>
      </c>
      <c r="CH102" s="114" t="e">
        <f t="shared" si="51"/>
        <v>#N/A</v>
      </c>
      <c r="CI102" s="114" t="e">
        <f t="shared" si="52"/>
        <v>#N/A</v>
      </c>
      <c r="CJ102" s="114" t="e">
        <f t="shared" si="53"/>
        <v>#N/A</v>
      </c>
      <c r="CK102" s="114" t="e">
        <f t="shared" si="54"/>
        <v>#N/A</v>
      </c>
      <c r="CL102" s="114" t="e">
        <f t="shared" si="55"/>
        <v>#N/A</v>
      </c>
    </row>
    <row r="103" spans="1:90">
      <c r="A103" s="149" t="str">
        <f t="shared" si="31"/>
        <v xml:space="preserve"> 19000100</v>
      </c>
      <c r="B103" s="153"/>
      <c r="C103" s="130"/>
      <c r="D103" s="136"/>
      <c r="E103" s="136"/>
      <c r="F103" s="136"/>
      <c r="G103" s="136"/>
      <c r="H103" s="136"/>
      <c r="I103" s="131"/>
      <c r="J103" s="168"/>
      <c r="K103" s="174"/>
      <c r="L103" s="195"/>
      <c r="M103" s="184" t="e">
        <f t="shared" si="56"/>
        <v>#DIV/0!</v>
      </c>
      <c r="N103" s="174"/>
      <c r="O103" s="195"/>
      <c r="P103" s="184" t="e">
        <f t="shared" si="57"/>
        <v>#DIV/0!</v>
      </c>
      <c r="Q103" s="174"/>
      <c r="R103" s="195"/>
      <c r="S103" s="184" t="e">
        <f t="shared" si="58"/>
        <v>#DIV/0!</v>
      </c>
      <c r="T103" s="170"/>
      <c r="U103" s="133"/>
      <c r="V103" s="133"/>
      <c r="W103" s="133"/>
      <c r="X103" s="133"/>
      <c r="Y103" s="133"/>
      <c r="Z103" s="133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61"/>
      <c r="AT103" s="193"/>
      <c r="AU103" s="136"/>
      <c r="AV103" s="184" t="e">
        <f t="shared" si="59"/>
        <v>#DIV/0!</v>
      </c>
      <c r="AW103" s="193"/>
      <c r="AX103" s="136"/>
      <c r="AY103" s="184" t="e">
        <f t="shared" si="60"/>
        <v>#DIV/0!</v>
      </c>
      <c r="AZ103" s="193"/>
      <c r="BA103" s="136"/>
      <c r="BB103" s="184" t="e">
        <f t="shared" si="61"/>
        <v>#DIV/0!</v>
      </c>
      <c r="BC103" s="153"/>
      <c r="BD103" s="136"/>
      <c r="BE103" s="136"/>
      <c r="BF103" s="136"/>
      <c r="BG103" s="136"/>
      <c r="BH103" s="136"/>
      <c r="BI103" s="136"/>
      <c r="BJ103" s="161"/>
      <c r="BK103" s="161"/>
      <c r="BL103" s="161"/>
      <c r="BM103" s="152"/>
      <c r="BN103" s="43">
        <f t="shared" si="32"/>
        <v>0</v>
      </c>
      <c r="BO103" s="43">
        <f t="shared" si="33"/>
        <v>0</v>
      </c>
      <c r="BP103" s="43" t="e">
        <f t="shared" si="34"/>
        <v>#DIV/0!</v>
      </c>
      <c r="BQ103" s="43">
        <f t="shared" si="35"/>
        <v>0</v>
      </c>
      <c r="BR103" s="43">
        <f t="shared" si="36"/>
        <v>0</v>
      </c>
      <c r="BS103" s="43" t="e">
        <f t="shared" si="37"/>
        <v>#DIV/0!</v>
      </c>
      <c r="BT103" s="43" t="e">
        <f>(#REF!*86400)/2</f>
        <v>#REF!</v>
      </c>
      <c r="BU103" s="43" t="e">
        <f t="shared" si="38"/>
        <v>#DIV/0!</v>
      </c>
      <c r="BV103" s="43" t="e">
        <f t="shared" si="39"/>
        <v>#VALUE!</v>
      </c>
      <c r="BW103" s="44" t="e">
        <f t="shared" si="40"/>
        <v>#REF!</v>
      </c>
      <c r="BX103" s="43" t="e">
        <f t="shared" si="41"/>
        <v>#VALUE!</v>
      </c>
      <c r="BY103" s="43" t="e">
        <f t="shared" si="42"/>
        <v>#VALUE!</v>
      </c>
      <c r="BZ103" s="44" t="e">
        <f t="shared" si="43"/>
        <v>#REF!</v>
      </c>
      <c r="CA103" s="44" t="e">
        <f t="shared" si="44"/>
        <v>#REF!</v>
      </c>
      <c r="CB103" t="str">
        <f t="shared" si="45"/>
        <v>19000100</v>
      </c>
      <c r="CC103" s="55">
        <f t="shared" si="46"/>
        <v>0</v>
      </c>
      <c r="CD103" s="114" t="e">
        <f t="shared" si="47"/>
        <v>#N/A</v>
      </c>
      <c r="CE103" s="114" t="e">
        <f t="shared" si="48"/>
        <v>#N/A</v>
      </c>
      <c r="CF103" s="114" t="e">
        <f t="shared" si="49"/>
        <v>#N/A</v>
      </c>
      <c r="CG103" s="114" t="e">
        <f t="shared" si="50"/>
        <v>#N/A</v>
      </c>
      <c r="CH103" s="114" t="e">
        <f t="shared" si="51"/>
        <v>#N/A</v>
      </c>
      <c r="CI103" s="114" t="e">
        <f t="shared" si="52"/>
        <v>#N/A</v>
      </c>
      <c r="CJ103" s="114" t="e">
        <f t="shared" si="53"/>
        <v>#N/A</v>
      </c>
      <c r="CK103" s="114" t="e">
        <f t="shared" si="54"/>
        <v>#N/A</v>
      </c>
      <c r="CL103" s="114" t="e">
        <f t="shared" si="55"/>
        <v>#N/A</v>
      </c>
    </row>
    <row r="104" spans="1:90">
      <c r="A104" s="149" t="str">
        <f t="shared" si="31"/>
        <v xml:space="preserve"> 19000100</v>
      </c>
      <c r="B104" s="153"/>
      <c r="C104" s="130"/>
      <c r="D104" s="136"/>
      <c r="E104" s="136"/>
      <c r="F104" s="136"/>
      <c r="G104" s="136"/>
      <c r="H104" s="136"/>
      <c r="I104" s="131"/>
      <c r="J104" s="168"/>
      <c r="K104" s="174"/>
      <c r="L104" s="195"/>
      <c r="M104" s="184" t="e">
        <f t="shared" si="56"/>
        <v>#DIV/0!</v>
      </c>
      <c r="N104" s="174"/>
      <c r="O104" s="195"/>
      <c r="P104" s="184" t="e">
        <f t="shared" si="57"/>
        <v>#DIV/0!</v>
      </c>
      <c r="Q104" s="174"/>
      <c r="R104" s="195"/>
      <c r="S104" s="184" t="e">
        <f t="shared" si="58"/>
        <v>#DIV/0!</v>
      </c>
      <c r="T104" s="170"/>
      <c r="U104" s="133"/>
      <c r="V104" s="133"/>
      <c r="W104" s="133"/>
      <c r="X104" s="133"/>
      <c r="Y104" s="133"/>
      <c r="Z104" s="133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61"/>
      <c r="AT104" s="193"/>
      <c r="AU104" s="136"/>
      <c r="AV104" s="184" t="e">
        <f t="shared" si="59"/>
        <v>#DIV/0!</v>
      </c>
      <c r="AW104" s="193"/>
      <c r="AX104" s="136"/>
      <c r="AY104" s="184" t="e">
        <f t="shared" si="60"/>
        <v>#DIV/0!</v>
      </c>
      <c r="AZ104" s="193"/>
      <c r="BA104" s="136"/>
      <c r="BB104" s="184" t="e">
        <f t="shared" si="61"/>
        <v>#DIV/0!</v>
      </c>
      <c r="BC104" s="153"/>
      <c r="BD104" s="136"/>
      <c r="BE104" s="136"/>
      <c r="BF104" s="136"/>
      <c r="BG104" s="136"/>
      <c r="BH104" s="136"/>
      <c r="BI104" s="136"/>
      <c r="BJ104" s="161"/>
      <c r="BK104" s="161"/>
      <c r="BL104" s="161"/>
      <c r="BM104" s="152"/>
      <c r="BN104" s="43">
        <f t="shared" si="32"/>
        <v>0</v>
      </c>
      <c r="BO104" s="43">
        <f t="shared" si="33"/>
        <v>0</v>
      </c>
      <c r="BP104" s="43" t="e">
        <f t="shared" si="34"/>
        <v>#DIV/0!</v>
      </c>
      <c r="BQ104" s="43">
        <f t="shared" si="35"/>
        <v>0</v>
      </c>
      <c r="BR104" s="43">
        <f t="shared" si="36"/>
        <v>0</v>
      </c>
      <c r="BS104" s="43" t="e">
        <f t="shared" si="37"/>
        <v>#DIV/0!</v>
      </c>
      <c r="BT104" s="43" t="e">
        <f>(#REF!*86400)/2</f>
        <v>#REF!</v>
      </c>
      <c r="BU104" s="43" t="e">
        <f t="shared" si="38"/>
        <v>#DIV/0!</v>
      </c>
      <c r="BV104" s="43" t="e">
        <f t="shared" si="39"/>
        <v>#VALUE!</v>
      </c>
      <c r="BW104" s="44" t="e">
        <f t="shared" si="40"/>
        <v>#REF!</v>
      </c>
      <c r="BX104" s="43" t="e">
        <f t="shared" si="41"/>
        <v>#VALUE!</v>
      </c>
      <c r="BY104" s="43" t="e">
        <f t="shared" si="42"/>
        <v>#VALUE!</v>
      </c>
      <c r="BZ104" s="44" t="e">
        <f t="shared" si="43"/>
        <v>#REF!</v>
      </c>
      <c r="CA104" s="44" t="e">
        <f t="shared" si="44"/>
        <v>#REF!</v>
      </c>
      <c r="CB104" t="str">
        <f t="shared" si="45"/>
        <v>19000100</v>
      </c>
      <c r="CC104" s="55">
        <f t="shared" si="46"/>
        <v>0</v>
      </c>
      <c r="CD104" s="114" t="e">
        <f t="shared" si="47"/>
        <v>#N/A</v>
      </c>
      <c r="CE104" s="114" t="e">
        <f t="shared" si="48"/>
        <v>#N/A</v>
      </c>
      <c r="CF104" s="114" t="e">
        <f t="shared" si="49"/>
        <v>#N/A</v>
      </c>
      <c r="CG104" s="114" t="e">
        <f t="shared" si="50"/>
        <v>#N/A</v>
      </c>
      <c r="CH104" s="114" t="e">
        <f t="shared" si="51"/>
        <v>#N/A</v>
      </c>
      <c r="CI104" s="114" t="e">
        <f t="shared" si="52"/>
        <v>#N/A</v>
      </c>
      <c r="CJ104" s="114" t="e">
        <f t="shared" si="53"/>
        <v>#N/A</v>
      </c>
      <c r="CK104" s="114" t="e">
        <f t="shared" si="54"/>
        <v>#N/A</v>
      </c>
      <c r="CL104" s="114" t="e">
        <f t="shared" si="55"/>
        <v>#N/A</v>
      </c>
    </row>
    <row r="105" spans="1:90">
      <c r="A105" s="149" t="str">
        <f t="shared" si="31"/>
        <v xml:space="preserve"> 19000100</v>
      </c>
      <c r="B105" s="153"/>
      <c r="C105" s="130"/>
      <c r="D105" s="136"/>
      <c r="E105" s="136"/>
      <c r="F105" s="136"/>
      <c r="G105" s="136"/>
      <c r="H105" s="136"/>
      <c r="I105" s="131"/>
      <c r="J105" s="168"/>
      <c r="K105" s="174"/>
      <c r="L105" s="195"/>
      <c r="M105" s="184" t="e">
        <f t="shared" si="56"/>
        <v>#DIV/0!</v>
      </c>
      <c r="N105" s="174"/>
      <c r="O105" s="195"/>
      <c r="P105" s="184" t="e">
        <f t="shared" si="57"/>
        <v>#DIV/0!</v>
      </c>
      <c r="Q105" s="174"/>
      <c r="R105" s="195"/>
      <c r="S105" s="184" t="e">
        <f t="shared" si="58"/>
        <v>#DIV/0!</v>
      </c>
      <c r="T105" s="170"/>
      <c r="U105" s="133"/>
      <c r="V105" s="133"/>
      <c r="W105" s="133"/>
      <c r="X105" s="133"/>
      <c r="Y105" s="133"/>
      <c r="Z105" s="133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61"/>
      <c r="AT105" s="193"/>
      <c r="AU105" s="136"/>
      <c r="AV105" s="184" t="e">
        <f t="shared" si="59"/>
        <v>#DIV/0!</v>
      </c>
      <c r="AW105" s="193"/>
      <c r="AX105" s="136"/>
      <c r="AY105" s="184" t="e">
        <f t="shared" si="60"/>
        <v>#DIV/0!</v>
      </c>
      <c r="AZ105" s="193"/>
      <c r="BA105" s="136"/>
      <c r="BB105" s="184" t="e">
        <f t="shared" si="61"/>
        <v>#DIV/0!</v>
      </c>
      <c r="BC105" s="153"/>
      <c r="BD105" s="136"/>
      <c r="BE105" s="136"/>
      <c r="BF105" s="136"/>
      <c r="BG105" s="136"/>
      <c r="BH105" s="136"/>
      <c r="BI105" s="136"/>
      <c r="BJ105" s="161"/>
      <c r="BK105" s="161"/>
      <c r="BL105" s="161"/>
      <c r="BM105" s="152"/>
      <c r="BN105" s="43">
        <f t="shared" si="32"/>
        <v>0</v>
      </c>
      <c r="BO105" s="43">
        <f t="shared" si="33"/>
        <v>0</v>
      </c>
      <c r="BP105" s="43" t="e">
        <f t="shared" si="34"/>
        <v>#DIV/0!</v>
      </c>
      <c r="BQ105" s="43">
        <f t="shared" si="35"/>
        <v>0</v>
      </c>
      <c r="BR105" s="43">
        <f t="shared" si="36"/>
        <v>0</v>
      </c>
      <c r="BS105" s="43" t="e">
        <f t="shared" si="37"/>
        <v>#DIV/0!</v>
      </c>
      <c r="BT105" s="43" t="e">
        <f>(#REF!*86400)/2</f>
        <v>#REF!</v>
      </c>
      <c r="BU105" s="43" t="e">
        <f t="shared" si="38"/>
        <v>#DIV/0!</v>
      </c>
      <c r="BV105" s="43" t="e">
        <f t="shared" si="39"/>
        <v>#VALUE!</v>
      </c>
      <c r="BW105" s="44" t="e">
        <f t="shared" si="40"/>
        <v>#REF!</v>
      </c>
      <c r="BX105" s="43" t="e">
        <f t="shared" si="41"/>
        <v>#VALUE!</v>
      </c>
      <c r="BY105" s="43" t="e">
        <f t="shared" si="42"/>
        <v>#VALUE!</v>
      </c>
      <c r="BZ105" s="44" t="e">
        <f t="shared" si="43"/>
        <v>#REF!</v>
      </c>
      <c r="CA105" s="44" t="e">
        <f t="shared" si="44"/>
        <v>#REF!</v>
      </c>
      <c r="CB105" t="str">
        <f t="shared" si="45"/>
        <v>19000100</v>
      </c>
      <c r="CC105" s="55">
        <f t="shared" si="46"/>
        <v>0</v>
      </c>
      <c r="CD105" s="114" t="e">
        <f t="shared" si="47"/>
        <v>#N/A</v>
      </c>
      <c r="CE105" s="114" t="e">
        <f t="shared" si="48"/>
        <v>#N/A</v>
      </c>
      <c r="CF105" s="114" t="e">
        <f t="shared" si="49"/>
        <v>#N/A</v>
      </c>
      <c r="CG105" s="114" t="e">
        <f t="shared" si="50"/>
        <v>#N/A</v>
      </c>
      <c r="CH105" s="114" t="e">
        <f t="shared" si="51"/>
        <v>#N/A</v>
      </c>
      <c r="CI105" s="114" t="e">
        <f t="shared" si="52"/>
        <v>#N/A</v>
      </c>
      <c r="CJ105" s="114" t="e">
        <f t="shared" si="53"/>
        <v>#N/A</v>
      </c>
      <c r="CK105" s="114" t="e">
        <f t="shared" si="54"/>
        <v>#N/A</v>
      </c>
      <c r="CL105" s="114" t="e">
        <f t="shared" si="55"/>
        <v>#N/A</v>
      </c>
    </row>
    <row r="106" spans="1:90">
      <c r="A106" s="149" t="str">
        <f t="shared" si="31"/>
        <v xml:space="preserve"> 19000100</v>
      </c>
      <c r="B106" s="153"/>
      <c r="C106" s="130"/>
      <c r="D106" s="136"/>
      <c r="E106" s="136"/>
      <c r="F106" s="136"/>
      <c r="G106" s="136"/>
      <c r="H106" s="136"/>
      <c r="I106" s="131"/>
      <c r="J106" s="168"/>
      <c r="K106" s="174"/>
      <c r="L106" s="195"/>
      <c r="M106" s="184" t="e">
        <f t="shared" si="56"/>
        <v>#DIV/0!</v>
      </c>
      <c r="N106" s="174"/>
      <c r="O106" s="195"/>
      <c r="P106" s="184" t="e">
        <f t="shared" si="57"/>
        <v>#DIV/0!</v>
      </c>
      <c r="Q106" s="174"/>
      <c r="R106" s="195"/>
      <c r="S106" s="184" t="e">
        <f t="shared" si="58"/>
        <v>#DIV/0!</v>
      </c>
      <c r="T106" s="170"/>
      <c r="U106" s="133"/>
      <c r="V106" s="133"/>
      <c r="W106" s="133"/>
      <c r="X106" s="133"/>
      <c r="Y106" s="133"/>
      <c r="Z106" s="133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61"/>
      <c r="AT106" s="193"/>
      <c r="AU106" s="136"/>
      <c r="AV106" s="184" t="e">
        <f t="shared" si="59"/>
        <v>#DIV/0!</v>
      </c>
      <c r="AW106" s="193"/>
      <c r="AX106" s="136"/>
      <c r="AY106" s="184" t="e">
        <f t="shared" si="60"/>
        <v>#DIV/0!</v>
      </c>
      <c r="AZ106" s="193"/>
      <c r="BA106" s="136"/>
      <c r="BB106" s="184" t="e">
        <f t="shared" si="61"/>
        <v>#DIV/0!</v>
      </c>
      <c r="BC106" s="153"/>
      <c r="BD106" s="136"/>
      <c r="BE106" s="136"/>
      <c r="BF106" s="136"/>
      <c r="BG106" s="136"/>
      <c r="BH106" s="136"/>
      <c r="BI106" s="136"/>
      <c r="BJ106" s="161"/>
      <c r="BK106" s="161"/>
      <c r="BL106" s="161"/>
      <c r="BM106" s="152"/>
      <c r="BN106" s="43">
        <f t="shared" si="32"/>
        <v>0</v>
      </c>
      <c r="BO106" s="43">
        <f t="shared" si="33"/>
        <v>0</v>
      </c>
      <c r="BP106" s="43" t="e">
        <f t="shared" si="34"/>
        <v>#DIV/0!</v>
      </c>
      <c r="BQ106" s="43">
        <f t="shared" si="35"/>
        <v>0</v>
      </c>
      <c r="BR106" s="43">
        <f t="shared" si="36"/>
        <v>0</v>
      </c>
      <c r="BS106" s="43" t="e">
        <f t="shared" si="37"/>
        <v>#DIV/0!</v>
      </c>
      <c r="BT106" s="43" t="e">
        <f>(#REF!*86400)/2</f>
        <v>#REF!</v>
      </c>
      <c r="BU106" s="43" t="e">
        <f t="shared" si="38"/>
        <v>#DIV/0!</v>
      </c>
      <c r="BV106" s="43" t="e">
        <f t="shared" si="39"/>
        <v>#VALUE!</v>
      </c>
      <c r="BW106" s="44" t="e">
        <f t="shared" si="40"/>
        <v>#REF!</v>
      </c>
      <c r="BX106" s="43" t="e">
        <f t="shared" si="41"/>
        <v>#VALUE!</v>
      </c>
      <c r="BY106" s="43" t="e">
        <f t="shared" si="42"/>
        <v>#VALUE!</v>
      </c>
      <c r="BZ106" s="44" t="e">
        <f t="shared" si="43"/>
        <v>#REF!</v>
      </c>
      <c r="CA106" s="44" t="e">
        <f t="shared" si="44"/>
        <v>#REF!</v>
      </c>
      <c r="CB106" t="str">
        <f t="shared" si="45"/>
        <v>19000100</v>
      </c>
      <c r="CC106" s="55">
        <f t="shared" si="46"/>
        <v>0</v>
      </c>
      <c r="CD106" s="114" t="e">
        <f t="shared" si="47"/>
        <v>#N/A</v>
      </c>
      <c r="CE106" s="114" t="e">
        <f t="shared" si="48"/>
        <v>#N/A</v>
      </c>
      <c r="CF106" s="114" t="e">
        <f t="shared" si="49"/>
        <v>#N/A</v>
      </c>
      <c r="CG106" s="114" t="e">
        <f t="shared" si="50"/>
        <v>#N/A</v>
      </c>
      <c r="CH106" s="114" t="e">
        <f t="shared" si="51"/>
        <v>#N/A</v>
      </c>
      <c r="CI106" s="114" t="e">
        <f t="shared" si="52"/>
        <v>#N/A</v>
      </c>
      <c r="CJ106" s="114" t="e">
        <f t="shared" si="53"/>
        <v>#N/A</v>
      </c>
      <c r="CK106" s="114" t="e">
        <f t="shared" si="54"/>
        <v>#N/A</v>
      </c>
      <c r="CL106" s="114" t="e">
        <f t="shared" si="55"/>
        <v>#N/A</v>
      </c>
    </row>
    <row r="107" spans="1:90">
      <c r="A107" s="149" t="str">
        <f t="shared" si="31"/>
        <v xml:space="preserve"> 19000100</v>
      </c>
      <c r="B107" s="153"/>
      <c r="C107" s="130"/>
      <c r="D107" s="136"/>
      <c r="E107" s="136"/>
      <c r="F107" s="136"/>
      <c r="G107" s="136"/>
      <c r="H107" s="136"/>
      <c r="I107" s="131"/>
      <c r="J107" s="168"/>
      <c r="K107" s="174"/>
      <c r="L107" s="195"/>
      <c r="M107" s="184" t="e">
        <f t="shared" si="56"/>
        <v>#DIV/0!</v>
      </c>
      <c r="N107" s="174"/>
      <c r="O107" s="195"/>
      <c r="P107" s="184" t="e">
        <f t="shared" si="57"/>
        <v>#DIV/0!</v>
      </c>
      <c r="Q107" s="174"/>
      <c r="R107" s="195"/>
      <c r="S107" s="184" t="e">
        <f t="shared" si="58"/>
        <v>#DIV/0!</v>
      </c>
      <c r="T107" s="170"/>
      <c r="U107" s="133"/>
      <c r="V107" s="133"/>
      <c r="W107" s="133"/>
      <c r="X107" s="133"/>
      <c r="Y107" s="133"/>
      <c r="Z107" s="133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61"/>
      <c r="AT107" s="193"/>
      <c r="AU107" s="136"/>
      <c r="AV107" s="184" t="e">
        <f t="shared" si="59"/>
        <v>#DIV/0!</v>
      </c>
      <c r="AW107" s="193"/>
      <c r="AX107" s="136"/>
      <c r="AY107" s="184" t="e">
        <f t="shared" si="60"/>
        <v>#DIV/0!</v>
      </c>
      <c r="AZ107" s="193"/>
      <c r="BA107" s="136"/>
      <c r="BB107" s="184" t="e">
        <f t="shared" si="61"/>
        <v>#DIV/0!</v>
      </c>
      <c r="BC107" s="153"/>
      <c r="BD107" s="136"/>
      <c r="BE107" s="136"/>
      <c r="BF107" s="136"/>
      <c r="BG107" s="136"/>
      <c r="BH107" s="136"/>
      <c r="BI107" s="136"/>
      <c r="BJ107" s="161"/>
      <c r="BK107" s="161"/>
      <c r="BL107" s="161"/>
      <c r="BM107" s="152"/>
      <c r="BN107" s="43">
        <f t="shared" si="32"/>
        <v>0</v>
      </c>
      <c r="BO107" s="43">
        <f t="shared" si="33"/>
        <v>0</v>
      </c>
      <c r="BP107" s="43" t="e">
        <f t="shared" si="34"/>
        <v>#DIV/0!</v>
      </c>
      <c r="BQ107" s="43">
        <f t="shared" si="35"/>
        <v>0</v>
      </c>
      <c r="BR107" s="43">
        <f t="shared" si="36"/>
        <v>0</v>
      </c>
      <c r="BS107" s="43" t="e">
        <f t="shared" si="37"/>
        <v>#DIV/0!</v>
      </c>
      <c r="BT107" s="43" t="e">
        <f>(#REF!*86400)/2</f>
        <v>#REF!</v>
      </c>
      <c r="BU107" s="43" t="e">
        <f t="shared" si="38"/>
        <v>#DIV/0!</v>
      </c>
      <c r="BV107" s="43" t="e">
        <f t="shared" si="39"/>
        <v>#VALUE!</v>
      </c>
      <c r="BW107" s="44" t="e">
        <f t="shared" si="40"/>
        <v>#REF!</v>
      </c>
      <c r="BX107" s="43" t="e">
        <f t="shared" si="41"/>
        <v>#VALUE!</v>
      </c>
      <c r="BY107" s="43" t="e">
        <f t="shared" si="42"/>
        <v>#VALUE!</v>
      </c>
      <c r="BZ107" s="44" t="e">
        <f t="shared" si="43"/>
        <v>#REF!</v>
      </c>
      <c r="CA107" s="44" t="e">
        <f t="shared" si="44"/>
        <v>#REF!</v>
      </c>
      <c r="CB107" t="str">
        <f t="shared" si="45"/>
        <v>19000100</v>
      </c>
      <c r="CC107" s="55">
        <f t="shared" si="46"/>
        <v>0</v>
      </c>
      <c r="CD107" s="114" t="e">
        <f t="shared" si="47"/>
        <v>#N/A</v>
      </c>
      <c r="CE107" s="114" t="e">
        <f t="shared" si="48"/>
        <v>#N/A</v>
      </c>
      <c r="CF107" s="114" t="e">
        <f t="shared" si="49"/>
        <v>#N/A</v>
      </c>
      <c r="CG107" s="114" t="e">
        <f t="shared" si="50"/>
        <v>#N/A</v>
      </c>
      <c r="CH107" s="114" t="e">
        <f t="shared" si="51"/>
        <v>#N/A</v>
      </c>
      <c r="CI107" s="114" t="e">
        <f t="shared" si="52"/>
        <v>#N/A</v>
      </c>
      <c r="CJ107" s="114" t="e">
        <f t="shared" si="53"/>
        <v>#N/A</v>
      </c>
      <c r="CK107" s="114" t="e">
        <f t="shared" si="54"/>
        <v>#N/A</v>
      </c>
      <c r="CL107" s="114" t="e">
        <f t="shared" si="55"/>
        <v>#N/A</v>
      </c>
    </row>
    <row r="108" spans="1:90">
      <c r="A108" s="149" t="str">
        <f t="shared" si="31"/>
        <v xml:space="preserve"> 19000100</v>
      </c>
      <c r="B108" s="153"/>
      <c r="C108" s="130"/>
      <c r="D108" s="136"/>
      <c r="E108" s="136"/>
      <c r="F108" s="136"/>
      <c r="G108" s="136"/>
      <c r="H108" s="136"/>
      <c r="I108" s="131"/>
      <c r="J108" s="168"/>
      <c r="K108" s="174"/>
      <c r="L108" s="195"/>
      <c r="M108" s="184" t="e">
        <f t="shared" si="56"/>
        <v>#DIV/0!</v>
      </c>
      <c r="N108" s="174"/>
      <c r="O108" s="195"/>
      <c r="P108" s="184" t="e">
        <f t="shared" si="57"/>
        <v>#DIV/0!</v>
      </c>
      <c r="Q108" s="174"/>
      <c r="R108" s="195"/>
      <c r="S108" s="184" t="e">
        <f t="shared" si="58"/>
        <v>#DIV/0!</v>
      </c>
      <c r="T108" s="170"/>
      <c r="U108" s="133"/>
      <c r="V108" s="133"/>
      <c r="W108" s="133"/>
      <c r="X108" s="133"/>
      <c r="Y108" s="133"/>
      <c r="Z108" s="133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61"/>
      <c r="AT108" s="193"/>
      <c r="AU108" s="136"/>
      <c r="AV108" s="184" t="e">
        <f t="shared" si="59"/>
        <v>#DIV/0!</v>
      </c>
      <c r="AW108" s="193"/>
      <c r="AX108" s="136"/>
      <c r="AY108" s="184" t="e">
        <f t="shared" si="60"/>
        <v>#DIV/0!</v>
      </c>
      <c r="AZ108" s="193"/>
      <c r="BA108" s="136"/>
      <c r="BB108" s="184" t="e">
        <f t="shared" si="61"/>
        <v>#DIV/0!</v>
      </c>
      <c r="BC108" s="153"/>
      <c r="BD108" s="136"/>
      <c r="BE108" s="136"/>
      <c r="BF108" s="136"/>
      <c r="BG108" s="136"/>
      <c r="BH108" s="136"/>
      <c r="BI108" s="136"/>
      <c r="BJ108" s="161"/>
      <c r="BK108" s="161"/>
      <c r="BL108" s="161"/>
      <c r="BM108" s="152"/>
      <c r="BN108" s="43">
        <f t="shared" si="32"/>
        <v>0</v>
      </c>
      <c r="BO108" s="43">
        <f t="shared" si="33"/>
        <v>0</v>
      </c>
      <c r="BP108" s="43" t="e">
        <f t="shared" si="34"/>
        <v>#DIV/0!</v>
      </c>
      <c r="BQ108" s="43">
        <f t="shared" si="35"/>
        <v>0</v>
      </c>
      <c r="BR108" s="43">
        <f t="shared" si="36"/>
        <v>0</v>
      </c>
      <c r="BS108" s="43" t="e">
        <f t="shared" si="37"/>
        <v>#DIV/0!</v>
      </c>
      <c r="BT108" s="43" t="e">
        <f>(#REF!*86400)/2</f>
        <v>#REF!</v>
      </c>
      <c r="BU108" s="43" t="e">
        <f t="shared" si="38"/>
        <v>#DIV/0!</v>
      </c>
      <c r="BV108" s="43" t="e">
        <f t="shared" si="39"/>
        <v>#VALUE!</v>
      </c>
      <c r="BW108" s="44" t="e">
        <f t="shared" si="40"/>
        <v>#REF!</v>
      </c>
      <c r="BX108" s="43" t="e">
        <f t="shared" si="41"/>
        <v>#VALUE!</v>
      </c>
      <c r="BY108" s="43" t="e">
        <f t="shared" si="42"/>
        <v>#VALUE!</v>
      </c>
      <c r="BZ108" s="44" t="e">
        <f t="shared" si="43"/>
        <v>#REF!</v>
      </c>
      <c r="CA108" s="44" t="e">
        <f t="shared" si="44"/>
        <v>#REF!</v>
      </c>
      <c r="CB108" t="str">
        <f t="shared" si="45"/>
        <v>19000100</v>
      </c>
      <c r="CC108" s="55">
        <f t="shared" si="46"/>
        <v>0</v>
      </c>
      <c r="CD108" s="114" t="e">
        <f t="shared" si="47"/>
        <v>#N/A</v>
      </c>
      <c r="CE108" s="114" t="e">
        <f t="shared" si="48"/>
        <v>#N/A</v>
      </c>
      <c r="CF108" s="114" t="e">
        <f t="shared" si="49"/>
        <v>#N/A</v>
      </c>
      <c r="CG108" s="114" t="e">
        <f t="shared" si="50"/>
        <v>#N/A</v>
      </c>
      <c r="CH108" s="114" t="e">
        <f t="shared" si="51"/>
        <v>#N/A</v>
      </c>
      <c r="CI108" s="114" t="e">
        <f t="shared" si="52"/>
        <v>#N/A</v>
      </c>
      <c r="CJ108" s="114" t="e">
        <f t="shared" si="53"/>
        <v>#N/A</v>
      </c>
      <c r="CK108" s="114" t="e">
        <f t="shared" si="54"/>
        <v>#N/A</v>
      </c>
      <c r="CL108" s="114" t="e">
        <f t="shared" si="55"/>
        <v>#N/A</v>
      </c>
    </row>
    <row r="109" spans="1:90">
      <c r="A109" s="149" t="str">
        <f t="shared" si="31"/>
        <v xml:space="preserve"> 19000100</v>
      </c>
      <c r="B109" s="153"/>
      <c r="C109" s="130"/>
      <c r="D109" s="136"/>
      <c r="E109" s="136"/>
      <c r="F109" s="136"/>
      <c r="G109" s="136"/>
      <c r="H109" s="136"/>
      <c r="I109" s="131"/>
      <c r="J109" s="168"/>
      <c r="K109" s="174"/>
      <c r="L109" s="195"/>
      <c r="M109" s="184" t="e">
        <f t="shared" si="56"/>
        <v>#DIV/0!</v>
      </c>
      <c r="N109" s="174"/>
      <c r="O109" s="195"/>
      <c r="P109" s="184" t="e">
        <f t="shared" si="57"/>
        <v>#DIV/0!</v>
      </c>
      <c r="Q109" s="174"/>
      <c r="R109" s="195"/>
      <c r="S109" s="184" t="e">
        <f t="shared" si="58"/>
        <v>#DIV/0!</v>
      </c>
      <c r="T109" s="170"/>
      <c r="U109" s="133"/>
      <c r="V109" s="133"/>
      <c r="W109" s="133"/>
      <c r="X109" s="133"/>
      <c r="Y109" s="133"/>
      <c r="Z109" s="133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61"/>
      <c r="AT109" s="193"/>
      <c r="AU109" s="136"/>
      <c r="AV109" s="184" t="e">
        <f t="shared" si="59"/>
        <v>#DIV/0!</v>
      </c>
      <c r="AW109" s="193"/>
      <c r="AX109" s="136"/>
      <c r="AY109" s="184" t="e">
        <f t="shared" si="60"/>
        <v>#DIV/0!</v>
      </c>
      <c r="AZ109" s="193"/>
      <c r="BA109" s="136"/>
      <c r="BB109" s="184" t="e">
        <f t="shared" si="61"/>
        <v>#DIV/0!</v>
      </c>
      <c r="BC109" s="153"/>
      <c r="BD109" s="136"/>
      <c r="BE109" s="136"/>
      <c r="BF109" s="136"/>
      <c r="BG109" s="136"/>
      <c r="BH109" s="136"/>
      <c r="BI109" s="136"/>
      <c r="BJ109" s="161"/>
      <c r="BK109" s="161"/>
      <c r="BL109" s="161"/>
      <c r="BM109" s="152"/>
      <c r="BN109" s="43">
        <f t="shared" si="32"/>
        <v>0</v>
      </c>
      <c r="BO109" s="43">
        <f t="shared" si="33"/>
        <v>0</v>
      </c>
      <c r="BP109" s="43" t="e">
        <f t="shared" si="34"/>
        <v>#DIV/0!</v>
      </c>
      <c r="BQ109" s="43">
        <f t="shared" si="35"/>
        <v>0</v>
      </c>
      <c r="BR109" s="43">
        <f t="shared" si="36"/>
        <v>0</v>
      </c>
      <c r="BS109" s="43" t="e">
        <f t="shared" si="37"/>
        <v>#DIV/0!</v>
      </c>
      <c r="BT109" s="43" t="e">
        <f>(#REF!*86400)/2</f>
        <v>#REF!</v>
      </c>
      <c r="BU109" s="43" t="e">
        <f t="shared" si="38"/>
        <v>#DIV/0!</v>
      </c>
      <c r="BV109" s="43" t="e">
        <f t="shared" si="39"/>
        <v>#VALUE!</v>
      </c>
      <c r="BW109" s="44" t="e">
        <f t="shared" si="40"/>
        <v>#REF!</v>
      </c>
      <c r="BX109" s="43" t="e">
        <f t="shared" si="41"/>
        <v>#VALUE!</v>
      </c>
      <c r="BY109" s="43" t="e">
        <f t="shared" si="42"/>
        <v>#VALUE!</v>
      </c>
      <c r="BZ109" s="44" t="e">
        <f t="shared" si="43"/>
        <v>#REF!</v>
      </c>
      <c r="CA109" s="44" t="e">
        <f t="shared" si="44"/>
        <v>#REF!</v>
      </c>
      <c r="CB109" t="str">
        <f t="shared" si="45"/>
        <v>19000100</v>
      </c>
      <c r="CC109" s="55">
        <f t="shared" si="46"/>
        <v>0</v>
      </c>
      <c r="CD109" s="114" t="e">
        <f t="shared" si="47"/>
        <v>#N/A</v>
      </c>
      <c r="CE109" s="114" t="e">
        <f t="shared" si="48"/>
        <v>#N/A</v>
      </c>
      <c r="CF109" s="114" t="e">
        <f t="shared" si="49"/>
        <v>#N/A</v>
      </c>
      <c r="CG109" s="114" t="e">
        <f t="shared" si="50"/>
        <v>#N/A</v>
      </c>
      <c r="CH109" s="114" t="e">
        <f t="shared" si="51"/>
        <v>#N/A</v>
      </c>
      <c r="CI109" s="114" t="e">
        <f t="shared" si="52"/>
        <v>#N/A</v>
      </c>
      <c r="CJ109" s="114" t="e">
        <f t="shared" si="53"/>
        <v>#N/A</v>
      </c>
      <c r="CK109" s="114" t="e">
        <f t="shared" si="54"/>
        <v>#N/A</v>
      </c>
      <c r="CL109" s="114" t="e">
        <f t="shared" si="55"/>
        <v>#N/A</v>
      </c>
    </row>
    <row r="110" spans="1:90">
      <c r="A110" s="149" t="str">
        <f t="shared" si="31"/>
        <v xml:space="preserve"> 19000100</v>
      </c>
      <c r="B110" s="153"/>
      <c r="C110" s="130"/>
      <c r="D110" s="136"/>
      <c r="E110" s="136"/>
      <c r="F110" s="136"/>
      <c r="G110" s="136"/>
      <c r="H110" s="136"/>
      <c r="I110" s="131"/>
      <c r="J110" s="168"/>
      <c r="K110" s="174"/>
      <c r="L110" s="195"/>
      <c r="M110" s="184" t="e">
        <f t="shared" si="56"/>
        <v>#DIV/0!</v>
      </c>
      <c r="N110" s="174"/>
      <c r="O110" s="195"/>
      <c r="P110" s="184" t="e">
        <f t="shared" si="57"/>
        <v>#DIV/0!</v>
      </c>
      <c r="Q110" s="174"/>
      <c r="R110" s="195"/>
      <c r="S110" s="184" t="e">
        <f t="shared" si="58"/>
        <v>#DIV/0!</v>
      </c>
      <c r="T110" s="170"/>
      <c r="U110" s="133"/>
      <c r="V110" s="133"/>
      <c r="W110" s="133"/>
      <c r="X110" s="133"/>
      <c r="Y110" s="133"/>
      <c r="Z110" s="133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61"/>
      <c r="AT110" s="193"/>
      <c r="AU110" s="136"/>
      <c r="AV110" s="184" t="e">
        <f t="shared" si="59"/>
        <v>#DIV/0!</v>
      </c>
      <c r="AW110" s="193"/>
      <c r="AX110" s="136"/>
      <c r="AY110" s="184" t="e">
        <f t="shared" si="60"/>
        <v>#DIV/0!</v>
      </c>
      <c r="AZ110" s="193"/>
      <c r="BA110" s="136"/>
      <c r="BB110" s="184" t="e">
        <f t="shared" si="61"/>
        <v>#DIV/0!</v>
      </c>
      <c r="BC110" s="153"/>
      <c r="BD110" s="136"/>
      <c r="BE110" s="136"/>
      <c r="BF110" s="136"/>
      <c r="BG110" s="136"/>
      <c r="BH110" s="136"/>
      <c r="BI110" s="136"/>
      <c r="BJ110" s="161"/>
      <c r="BK110" s="161"/>
      <c r="BL110" s="161"/>
      <c r="BM110" s="152"/>
      <c r="BN110" s="43">
        <f t="shared" si="32"/>
        <v>0</v>
      </c>
      <c r="BO110" s="43">
        <f t="shared" si="33"/>
        <v>0</v>
      </c>
      <c r="BP110" s="43" t="e">
        <f t="shared" si="34"/>
        <v>#DIV/0!</v>
      </c>
      <c r="BQ110" s="43">
        <f t="shared" si="35"/>
        <v>0</v>
      </c>
      <c r="BR110" s="43">
        <f t="shared" si="36"/>
        <v>0</v>
      </c>
      <c r="BS110" s="43" t="e">
        <f t="shared" si="37"/>
        <v>#DIV/0!</v>
      </c>
      <c r="BT110" s="43" t="e">
        <f>(#REF!*86400)/2</f>
        <v>#REF!</v>
      </c>
      <c r="BU110" s="43" t="e">
        <f t="shared" si="38"/>
        <v>#DIV/0!</v>
      </c>
      <c r="BV110" s="43" t="e">
        <f t="shared" si="39"/>
        <v>#VALUE!</v>
      </c>
      <c r="BW110" s="44" t="e">
        <f t="shared" si="40"/>
        <v>#REF!</v>
      </c>
      <c r="BX110" s="43" t="e">
        <f t="shared" si="41"/>
        <v>#VALUE!</v>
      </c>
      <c r="BY110" s="43" t="e">
        <f t="shared" si="42"/>
        <v>#VALUE!</v>
      </c>
      <c r="BZ110" s="44" t="e">
        <f t="shared" si="43"/>
        <v>#REF!</v>
      </c>
      <c r="CA110" s="44" t="e">
        <f t="shared" si="44"/>
        <v>#REF!</v>
      </c>
      <c r="CB110" t="str">
        <f t="shared" si="45"/>
        <v>19000100</v>
      </c>
      <c r="CC110" s="55">
        <f t="shared" si="46"/>
        <v>0</v>
      </c>
      <c r="CD110" s="114" t="e">
        <f t="shared" si="47"/>
        <v>#N/A</v>
      </c>
      <c r="CE110" s="114" t="e">
        <f t="shared" si="48"/>
        <v>#N/A</v>
      </c>
      <c r="CF110" s="114" t="e">
        <f t="shared" si="49"/>
        <v>#N/A</v>
      </c>
      <c r="CG110" s="114" t="e">
        <f t="shared" si="50"/>
        <v>#N/A</v>
      </c>
      <c r="CH110" s="114" t="e">
        <f t="shared" si="51"/>
        <v>#N/A</v>
      </c>
      <c r="CI110" s="114" t="e">
        <f t="shared" si="52"/>
        <v>#N/A</v>
      </c>
      <c r="CJ110" s="114" t="e">
        <f t="shared" si="53"/>
        <v>#N/A</v>
      </c>
      <c r="CK110" s="114" t="e">
        <f t="shared" si="54"/>
        <v>#N/A</v>
      </c>
      <c r="CL110" s="114" t="e">
        <f t="shared" si="55"/>
        <v>#N/A</v>
      </c>
    </row>
    <row r="111" spans="1:90">
      <c r="A111" s="149" t="str">
        <f t="shared" si="31"/>
        <v xml:space="preserve"> 19000100</v>
      </c>
      <c r="B111" s="153"/>
      <c r="C111" s="130"/>
      <c r="D111" s="136"/>
      <c r="E111" s="136"/>
      <c r="F111" s="136"/>
      <c r="G111" s="136"/>
      <c r="H111" s="136"/>
      <c r="I111" s="131"/>
      <c r="J111" s="168"/>
      <c r="K111" s="174"/>
      <c r="L111" s="195"/>
      <c r="M111" s="184" t="e">
        <f t="shared" si="56"/>
        <v>#DIV/0!</v>
      </c>
      <c r="N111" s="174"/>
      <c r="O111" s="195"/>
      <c r="P111" s="184" t="e">
        <f t="shared" si="57"/>
        <v>#DIV/0!</v>
      </c>
      <c r="Q111" s="174"/>
      <c r="R111" s="195"/>
      <c r="S111" s="184" t="e">
        <f t="shared" si="58"/>
        <v>#DIV/0!</v>
      </c>
      <c r="T111" s="170"/>
      <c r="U111" s="133"/>
      <c r="V111" s="133"/>
      <c r="W111" s="133"/>
      <c r="X111" s="133"/>
      <c r="Y111" s="133"/>
      <c r="Z111" s="133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61"/>
      <c r="AT111" s="193"/>
      <c r="AU111" s="136"/>
      <c r="AV111" s="184" t="e">
        <f t="shared" si="59"/>
        <v>#DIV/0!</v>
      </c>
      <c r="AW111" s="193"/>
      <c r="AX111" s="136"/>
      <c r="AY111" s="184" t="e">
        <f t="shared" si="60"/>
        <v>#DIV/0!</v>
      </c>
      <c r="AZ111" s="193"/>
      <c r="BA111" s="136"/>
      <c r="BB111" s="184" t="e">
        <f t="shared" si="61"/>
        <v>#DIV/0!</v>
      </c>
      <c r="BC111" s="153"/>
      <c r="BD111" s="136"/>
      <c r="BE111" s="136"/>
      <c r="BF111" s="136"/>
      <c r="BG111" s="136"/>
      <c r="BH111" s="136"/>
      <c r="BI111" s="136"/>
      <c r="BJ111" s="161"/>
      <c r="BK111" s="161"/>
      <c r="BL111" s="161"/>
      <c r="BM111" s="152"/>
      <c r="BN111" s="43">
        <f t="shared" si="32"/>
        <v>0</v>
      </c>
      <c r="BO111" s="43">
        <f t="shared" si="33"/>
        <v>0</v>
      </c>
      <c r="BP111" s="43" t="e">
        <f t="shared" si="34"/>
        <v>#DIV/0!</v>
      </c>
      <c r="BQ111" s="43">
        <f t="shared" si="35"/>
        <v>0</v>
      </c>
      <c r="BR111" s="43">
        <f t="shared" si="36"/>
        <v>0</v>
      </c>
      <c r="BS111" s="43" t="e">
        <f t="shared" si="37"/>
        <v>#DIV/0!</v>
      </c>
      <c r="BT111" s="43" t="e">
        <f>(#REF!*86400)/2</f>
        <v>#REF!</v>
      </c>
      <c r="BU111" s="43" t="e">
        <f t="shared" si="38"/>
        <v>#DIV/0!</v>
      </c>
      <c r="BV111" s="43" t="e">
        <f t="shared" si="39"/>
        <v>#VALUE!</v>
      </c>
      <c r="BW111" s="44" t="e">
        <f t="shared" si="40"/>
        <v>#REF!</v>
      </c>
      <c r="BX111" s="43" t="e">
        <f t="shared" si="41"/>
        <v>#VALUE!</v>
      </c>
      <c r="BY111" s="43" t="e">
        <f t="shared" si="42"/>
        <v>#VALUE!</v>
      </c>
      <c r="BZ111" s="44" t="e">
        <f t="shared" si="43"/>
        <v>#REF!</v>
      </c>
      <c r="CA111" s="44" t="e">
        <f t="shared" si="44"/>
        <v>#REF!</v>
      </c>
      <c r="CB111" t="str">
        <f t="shared" si="45"/>
        <v>19000100</v>
      </c>
      <c r="CC111" s="55">
        <f t="shared" si="46"/>
        <v>0</v>
      </c>
      <c r="CD111" s="114" t="e">
        <f t="shared" si="47"/>
        <v>#N/A</v>
      </c>
      <c r="CE111" s="114" t="e">
        <f t="shared" si="48"/>
        <v>#N/A</v>
      </c>
      <c r="CF111" s="114" t="e">
        <f t="shared" si="49"/>
        <v>#N/A</v>
      </c>
      <c r="CG111" s="114" t="e">
        <f t="shared" si="50"/>
        <v>#N/A</v>
      </c>
      <c r="CH111" s="114" t="e">
        <f t="shared" si="51"/>
        <v>#N/A</v>
      </c>
      <c r="CI111" s="114" t="e">
        <f t="shared" si="52"/>
        <v>#N/A</v>
      </c>
      <c r="CJ111" s="114" t="e">
        <f t="shared" si="53"/>
        <v>#N/A</v>
      </c>
      <c r="CK111" s="114" t="e">
        <f t="shared" si="54"/>
        <v>#N/A</v>
      </c>
      <c r="CL111" s="114" t="e">
        <f t="shared" si="55"/>
        <v>#N/A</v>
      </c>
    </row>
    <row r="112" spans="1:90">
      <c r="A112" s="149" t="str">
        <f t="shared" si="31"/>
        <v xml:space="preserve"> 19000100</v>
      </c>
      <c r="B112" s="153"/>
      <c r="C112" s="130"/>
      <c r="D112" s="136"/>
      <c r="E112" s="136"/>
      <c r="F112" s="136"/>
      <c r="G112" s="136"/>
      <c r="H112" s="136"/>
      <c r="I112" s="131"/>
      <c r="J112" s="168"/>
      <c r="K112" s="174"/>
      <c r="L112" s="195"/>
      <c r="M112" s="184" t="e">
        <f t="shared" si="56"/>
        <v>#DIV/0!</v>
      </c>
      <c r="N112" s="174"/>
      <c r="O112" s="195"/>
      <c r="P112" s="184" t="e">
        <f t="shared" si="57"/>
        <v>#DIV/0!</v>
      </c>
      <c r="Q112" s="174"/>
      <c r="R112" s="195"/>
      <c r="S112" s="184" t="e">
        <f t="shared" si="58"/>
        <v>#DIV/0!</v>
      </c>
      <c r="T112" s="170"/>
      <c r="U112" s="133"/>
      <c r="V112" s="133"/>
      <c r="W112" s="133"/>
      <c r="X112" s="133"/>
      <c r="Y112" s="133"/>
      <c r="Z112" s="133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61"/>
      <c r="AT112" s="193"/>
      <c r="AU112" s="136"/>
      <c r="AV112" s="184" t="e">
        <f t="shared" si="59"/>
        <v>#DIV/0!</v>
      </c>
      <c r="AW112" s="193"/>
      <c r="AX112" s="136"/>
      <c r="AY112" s="184" t="e">
        <f t="shared" si="60"/>
        <v>#DIV/0!</v>
      </c>
      <c r="AZ112" s="193"/>
      <c r="BA112" s="136"/>
      <c r="BB112" s="184" t="e">
        <f t="shared" si="61"/>
        <v>#DIV/0!</v>
      </c>
      <c r="BC112" s="153"/>
      <c r="BD112" s="136"/>
      <c r="BE112" s="136"/>
      <c r="BF112" s="136"/>
      <c r="BG112" s="136"/>
      <c r="BH112" s="136"/>
      <c r="BI112" s="136"/>
      <c r="BJ112" s="161"/>
      <c r="BK112" s="161"/>
      <c r="BL112" s="161"/>
      <c r="BM112" s="152"/>
      <c r="BN112" s="43">
        <f t="shared" si="32"/>
        <v>0</v>
      </c>
      <c r="BO112" s="43">
        <f t="shared" si="33"/>
        <v>0</v>
      </c>
      <c r="BP112" s="43" t="e">
        <f t="shared" si="34"/>
        <v>#DIV/0!</v>
      </c>
      <c r="BQ112" s="43">
        <f t="shared" si="35"/>
        <v>0</v>
      </c>
      <c r="BR112" s="43">
        <f t="shared" si="36"/>
        <v>0</v>
      </c>
      <c r="BS112" s="43" t="e">
        <f t="shared" si="37"/>
        <v>#DIV/0!</v>
      </c>
      <c r="BT112" s="43" t="e">
        <f>(#REF!*86400)/2</f>
        <v>#REF!</v>
      </c>
      <c r="BU112" s="43" t="e">
        <f t="shared" si="38"/>
        <v>#DIV/0!</v>
      </c>
      <c r="BV112" s="43" t="e">
        <f t="shared" si="39"/>
        <v>#VALUE!</v>
      </c>
      <c r="BW112" s="44" t="e">
        <f t="shared" si="40"/>
        <v>#REF!</v>
      </c>
      <c r="BX112" s="43" t="e">
        <f t="shared" si="41"/>
        <v>#VALUE!</v>
      </c>
      <c r="BY112" s="43" t="e">
        <f t="shared" si="42"/>
        <v>#VALUE!</v>
      </c>
      <c r="BZ112" s="44" t="e">
        <f t="shared" si="43"/>
        <v>#REF!</v>
      </c>
      <c r="CA112" s="44" t="e">
        <f t="shared" si="44"/>
        <v>#REF!</v>
      </c>
      <c r="CB112" t="str">
        <f t="shared" si="45"/>
        <v>19000100</v>
      </c>
      <c r="CC112" s="55">
        <f t="shared" si="46"/>
        <v>0</v>
      </c>
      <c r="CD112" s="114" t="e">
        <f t="shared" si="47"/>
        <v>#N/A</v>
      </c>
      <c r="CE112" s="114" t="e">
        <f t="shared" si="48"/>
        <v>#N/A</v>
      </c>
      <c r="CF112" s="114" t="e">
        <f t="shared" si="49"/>
        <v>#N/A</v>
      </c>
      <c r="CG112" s="114" t="e">
        <f t="shared" si="50"/>
        <v>#N/A</v>
      </c>
      <c r="CH112" s="114" t="e">
        <f t="shared" si="51"/>
        <v>#N/A</v>
      </c>
      <c r="CI112" s="114" t="e">
        <f t="shared" si="52"/>
        <v>#N/A</v>
      </c>
      <c r="CJ112" s="114" t="e">
        <f t="shared" si="53"/>
        <v>#N/A</v>
      </c>
      <c r="CK112" s="114" t="e">
        <f t="shared" si="54"/>
        <v>#N/A</v>
      </c>
      <c r="CL112" s="114" t="e">
        <f t="shared" si="55"/>
        <v>#N/A</v>
      </c>
    </row>
    <row r="113" spans="1:90">
      <c r="A113" s="149" t="str">
        <f t="shared" si="31"/>
        <v xml:space="preserve"> 19000100</v>
      </c>
      <c r="B113" s="153"/>
      <c r="C113" s="130"/>
      <c r="D113" s="136"/>
      <c r="E113" s="136"/>
      <c r="F113" s="136"/>
      <c r="G113" s="136"/>
      <c r="H113" s="136"/>
      <c r="I113" s="131"/>
      <c r="J113" s="168"/>
      <c r="K113" s="174"/>
      <c r="L113" s="195"/>
      <c r="M113" s="184" t="e">
        <f t="shared" si="56"/>
        <v>#DIV/0!</v>
      </c>
      <c r="N113" s="174"/>
      <c r="O113" s="195"/>
      <c r="P113" s="184" t="e">
        <f t="shared" si="57"/>
        <v>#DIV/0!</v>
      </c>
      <c r="Q113" s="174"/>
      <c r="R113" s="195"/>
      <c r="S113" s="184" t="e">
        <f t="shared" si="58"/>
        <v>#DIV/0!</v>
      </c>
      <c r="T113" s="170"/>
      <c r="U113" s="133"/>
      <c r="V113" s="133"/>
      <c r="W113" s="133"/>
      <c r="X113" s="133"/>
      <c r="Y113" s="133"/>
      <c r="Z113" s="133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61"/>
      <c r="AT113" s="193"/>
      <c r="AU113" s="136"/>
      <c r="AV113" s="184" t="e">
        <f t="shared" si="59"/>
        <v>#DIV/0!</v>
      </c>
      <c r="AW113" s="193"/>
      <c r="AX113" s="136"/>
      <c r="AY113" s="184" t="e">
        <f t="shared" si="60"/>
        <v>#DIV/0!</v>
      </c>
      <c r="AZ113" s="193"/>
      <c r="BA113" s="136"/>
      <c r="BB113" s="184" t="e">
        <f t="shared" si="61"/>
        <v>#DIV/0!</v>
      </c>
      <c r="BC113" s="153"/>
      <c r="BD113" s="136"/>
      <c r="BE113" s="136"/>
      <c r="BF113" s="136"/>
      <c r="BG113" s="136"/>
      <c r="BH113" s="136"/>
      <c r="BI113" s="136"/>
      <c r="BJ113" s="161"/>
      <c r="BK113" s="161"/>
      <c r="BL113" s="161"/>
      <c r="BM113" s="152"/>
      <c r="BN113" s="43">
        <f t="shared" si="32"/>
        <v>0</v>
      </c>
      <c r="BO113" s="43">
        <f t="shared" si="33"/>
        <v>0</v>
      </c>
      <c r="BP113" s="43" t="e">
        <f t="shared" si="34"/>
        <v>#DIV/0!</v>
      </c>
      <c r="BQ113" s="43">
        <f t="shared" si="35"/>
        <v>0</v>
      </c>
      <c r="BR113" s="43">
        <f t="shared" si="36"/>
        <v>0</v>
      </c>
      <c r="BS113" s="43" t="e">
        <f t="shared" si="37"/>
        <v>#DIV/0!</v>
      </c>
      <c r="BT113" s="43" t="e">
        <f>(#REF!*86400)/2</f>
        <v>#REF!</v>
      </c>
      <c r="BU113" s="43" t="e">
        <f t="shared" si="38"/>
        <v>#DIV/0!</v>
      </c>
      <c r="BV113" s="43" t="e">
        <f t="shared" si="39"/>
        <v>#VALUE!</v>
      </c>
      <c r="BW113" s="44" t="e">
        <f t="shared" si="40"/>
        <v>#REF!</v>
      </c>
      <c r="BX113" s="43" t="e">
        <f t="shared" si="41"/>
        <v>#VALUE!</v>
      </c>
      <c r="BY113" s="43" t="e">
        <f t="shared" si="42"/>
        <v>#VALUE!</v>
      </c>
      <c r="BZ113" s="44" t="e">
        <f t="shared" si="43"/>
        <v>#REF!</v>
      </c>
      <c r="CA113" s="44" t="e">
        <f t="shared" si="44"/>
        <v>#REF!</v>
      </c>
      <c r="CB113" t="str">
        <f t="shared" si="45"/>
        <v>19000100</v>
      </c>
      <c r="CC113" s="55">
        <f t="shared" si="46"/>
        <v>0</v>
      </c>
      <c r="CD113" s="114" t="e">
        <f t="shared" si="47"/>
        <v>#N/A</v>
      </c>
      <c r="CE113" s="114" t="e">
        <f t="shared" si="48"/>
        <v>#N/A</v>
      </c>
      <c r="CF113" s="114" t="e">
        <f t="shared" si="49"/>
        <v>#N/A</v>
      </c>
      <c r="CG113" s="114" t="e">
        <f t="shared" si="50"/>
        <v>#N/A</v>
      </c>
      <c r="CH113" s="114" t="e">
        <f t="shared" si="51"/>
        <v>#N/A</v>
      </c>
      <c r="CI113" s="114" t="e">
        <f t="shared" si="52"/>
        <v>#N/A</v>
      </c>
      <c r="CJ113" s="114" t="e">
        <f t="shared" si="53"/>
        <v>#N/A</v>
      </c>
      <c r="CK113" s="114" t="e">
        <f t="shared" si="54"/>
        <v>#N/A</v>
      </c>
      <c r="CL113" s="114" t="e">
        <f t="shared" si="55"/>
        <v>#N/A</v>
      </c>
    </row>
    <row r="114" spans="1:90">
      <c r="A114" s="149" t="str">
        <f t="shared" si="31"/>
        <v xml:space="preserve"> 19000100</v>
      </c>
      <c r="B114" s="153"/>
      <c r="C114" s="130"/>
      <c r="D114" s="136"/>
      <c r="E114" s="136"/>
      <c r="F114" s="136"/>
      <c r="G114" s="136"/>
      <c r="H114" s="136"/>
      <c r="I114" s="131"/>
      <c r="J114" s="168"/>
      <c r="K114" s="174"/>
      <c r="L114" s="195"/>
      <c r="M114" s="184" t="e">
        <f t="shared" si="56"/>
        <v>#DIV/0!</v>
      </c>
      <c r="N114" s="174"/>
      <c r="O114" s="195"/>
      <c r="P114" s="184" t="e">
        <f t="shared" si="57"/>
        <v>#DIV/0!</v>
      </c>
      <c r="Q114" s="174"/>
      <c r="R114" s="195"/>
      <c r="S114" s="184" t="e">
        <f t="shared" si="58"/>
        <v>#DIV/0!</v>
      </c>
      <c r="T114" s="170"/>
      <c r="U114" s="133"/>
      <c r="V114" s="133"/>
      <c r="W114" s="133"/>
      <c r="X114" s="133"/>
      <c r="Y114" s="133"/>
      <c r="Z114" s="133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61"/>
      <c r="AT114" s="193"/>
      <c r="AU114" s="136"/>
      <c r="AV114" s="184" t="e">
        <f t="shared" si="59"/>
        <v>#DIV/0!</v>
      </c>
      <c r="AW114" s="193"/>
      <c r="AX114" s="136"/>
      <c r="AY114" s="184" t="e">
        <f t="shared" si="60"/>
        <v>#DIV/0!</v>
      </c>
      <c r="AZ114" s="193"/>
      <c r="BA114" s="136"/>
      <c r="BB114" s="184" t="e">
        <f t="shared" si="61"/>
        <v>#DIV/0!</v>
      </c>
      <c r="BC114" s="153"/>
      <c r="BD114" s="136"/>
      <c r="BE114" s="136"/>
      <c r="BF114" s="136"/>
      <c r="BG114" s="136"/>
      <c r="BH114" s="136"/>
      <c r="BI114" s="136"/>
      <c r="BJ114" s="161"/>
      <c r="BK114" s="161"/>
      <c r="BL114" s="161"/>
      <c r="BM114" s="152"/>
      <c r="BN114" s="43">
        <f t="shared" si="32"/>
        <v>0</v>
      </c>
      <c r="BO114" s="43">
        <f t="shared" si="33"/>
        <v>0</v>
      </c>
      <c r="BP114" s="43" t="e">
        <f t="shared" si="34"/>
        <v>#DIV/0!</v>
      </c>
      <c r="BQ114" s="43">
        <f t="shared" si="35"/>
        <v>0</v>
      </c>
      <c r="BR114" s="43">
        <f t="shared" si="36"/>
        <v>0</v>
      </c>
      <c r="BS114" s="43" t="e">
        <f t="shared" si="37"/>
        <v>#DIV/0!</v>
      </c>
      <c r="BT114" s="43" t="e">
        <f>(#REF!*86400)/2</f>
        <v>#REF!</v>
      </c>
      <c r="BU114" s="43" t="e">
        <f t="shared" si="38"/>
        <v>#DIV/0!</v>
      </c>
      <c r="BV114" s="43" t="e">
        <f t="shared" si="39"/>
        <v>#VALUE!</v>
      </c>
      <c r="BW114" s="44" t="e">
        <f t="shared" si="40"/>
        <v>#REF!</v>
      </c>
      <c r="BX114" s="43" t="e">
        <f t="shared" si="41"/>
        <v>#VALUE!</v>
      </c>
      <c r="BY114" s="43" t="e">
        <f t="shared" si="42"/>
        <v>#VALUE!</v>
      </c>
      <c r="BZ114" s="44" t="e">
        <f t="shared" si="43"/>
        <v>#REF!</v>
      </c>
      <c r="CA114" s="44" t="e">
        <f t="shared" si="44"/>
        <v>#REF!</v>
      </c>
      <c r="CB114" t="str">
        <f t="shared" si="45"/>
        <v>19000100</v>
      </c>
      <c r="CC114" s="55">
        <f t="shared" si="46"/>
        <v>0</v>
      </c>
      <c r="CD114" s="114" t="e">
        <f t="shared" si="47"/>
        <v>#N/A</v>
      </c>
      <c r="CE114" s="114" t="e">
        <f t="shared" si="48"/>
        <v>#N/A</v>
      </c>
      <c r="CF114" s="114" t="e">
        <f t="shared" si="49"/>
        <v>#N/A</v>
      </c>
      <c r="CG114" s="114" t="e">
        <f t="shared" si="50"/>
        <v>#N/A</v>
      </c>
      <c r="CH114" s="114" t="e">
        <f t="shared" si="51"/>
        <v>#N/A</v>
      </c>
      <c r="CI114" s="114" t="e">
        <f t="shared" si="52"/>
        <v>#N/A</v>
      </c>
      <c r="CJ114" s="114" t="e">
        <f t="shared" si="53"/>
        <v>#N/A</v>
      </c>
      <c r="CK114" s="114" t="e">
        <f t="shared" si="54"/>
        <v>#N/A</v>
      </c>
      <c r="CL114" s="114" t="e">
        <f t="shared" si="55"/>
        <v>#N/A</v>
      </c>
    </row>
    <row r="115" spans="1:90">
      <c r="A115" s="149" t="str">
        <f t="shared" si="31"/>
        <v xml:space="preserve"> 19000100</v>
      </c>
      <c r="B115" s="153"/>
      <c r="C115" s="130"/>
      <c r="D115" s="136"/>
      <c r="E115" s="136"/>
      <c r="F115" s="136"/>
      <c r="G115" s="136"/>
      <c r="H115" s="136"/>
      <c r="I115" s="131"/>
      <c r="J115" s="168"/>
      <c r="K115" s="174"/>
      <c r="L115" s="195"/>
      <c r="M115" s="184" t="e">
        <f t="shared" si="56"/>
        <v>#DIV/0!</v>
      </c>
      <c r="N115" s="174"/>
      <c r="O115" s="195"/>
      <c r="P115" s="184" t="e">
        <f t="shared" si="57"/>
        <v>#DIV/0!</v>
      </c>
      <c r="Q115" s="174"/>
      <c r="R115" s="195"/>
      <c r="S115" s="184" t="e">
        <f t="shared" si="58"/>
        <v>#DIV/0!</v>
      </c>
      <c r="T115" s="170"/>
      <c r="U115" s="133"/>
      <c r="V115" s="133"/>
      <c r="W115" s="133"/>
      <c r="X115" s="133"/>
      <c r="Y115" s="133"/>
      <c r="Z115" s="133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61"/>
      <c r="AT115" s="193"/>
      <c r="AU115" s="136"/>
      <c r="AV115" s="184" t="e">
        <f t="shared" si="59"/>
        <v>#DIV/0!</v>
      </c>
      <c r="AW115" s="193"/>
      <c r="AX115" s="136"/>
      <c r="AY115" s="184" t="e">
        <f t="shared" si="60"/>
        <v>#DIV/0!</v>
      </c>
      <c r="AZ115" s="193"/>
      <c r="BA115" s="136"/>
      <c r="BB115" s="184" t="e">
        <f t="shared" si="61"/>
        <v>#DIV/0!</v>
      </c>
      <c r="BC115" s="153"/>
      <c r="BD115" s="136"/>
      <c r="BE115" s="136"/>
      <c r="BF115" s="136"/>
      <c r="BG115" s="136"/>
      <c r="BH115" s="136"/>
      <c r="BI115" s="136"/>
      <c r="BJ115" s="161"/>
      <c r="BK115" s="161"/>
      <c r="BL115" s="161"/>
      <c r="BM115" s="152"/>
      <c r="BN115" s="43">
        <f t="shared" si="32"/>
        <v>0</v>
      </c>
      <c r="BO115" s="43">
        <f t="shared" si="33"/>
        <v>0</v>
      </c>
      <c r="BP115" s="43" t="e">
        <f t="shared" si="34"/>
        <v>#DIV/0!</v>
      </c>
      <c r="BQ115" s="43">
        <f t="shared" si="35"/>
        <v>0</v>
      </c>
      <c r="BR115" s="43">
        <f t="shared" si="36"/>
        <v>0</v>
      </c>
      <c r="BS115" s="43" t="e">
        <f t="shared" si="37"/>
        <v>#DIV/0!</v>
      </c>
      <c r="BT115" s="43" t="e">
        <f>(#REF!*86400)/2</f>
        <v>#REF!</v>
      </c>
      <c r="BU115" s="43" t="e">
        <f t="shared" si="38"/>
        <v>#DIV/0!</v>
      </c>
      <c r="BV115" s="43" t="e">
        <f t="shared" si="39"/>
        <v>#VALUE!</v>
      </c>
      <c r="BW115" s="44" t="e">
        <f t="shared" si="40"/>
        <v>#REF!</v>
      </c>
      <c r="BX115" s="43" t="e">
        <f t="shared" si="41"/>
        <v>#VALUE!</v>
      </c>
      <c r="BY115" s="43" t="e">
        <f t="shared" si="42"/>
        <v>#VALUE!</v>
      </c>
      <c r="BZ115" s="44" t="e">
        <f t="shared" si="43"/>
        <v>#REF!</v>
      </c>
      <c r="CA115" s="44" t="e">
        <f t="shared" si="44"/>
        <v>#REF!</v>
      </c>
      <c r="CB115" t="str">
        <f t="shared" si="45"/>
        <v>19000100</v>
      </c>
      <c r="CC115" s="55">
        <f t="shared" si="46"/>
        <v>0</v>
      </c>
      <c r="CD115" s="114" t="e">
        <f t="shared" si="47"/>
        <v>#N/A</v>
      </c>
      <c r="CE115" s="114" t="e">
        <f t="shared" si="48"/>
        <v>#N/A</v>
      </c>
      <c r="CF115" s="114" t="e">
        <f t="shared" si="49"/>
        <v>#N/A</v>
      </c>
      <c r="CG115" s="114" t="e">
        <f t="shared" si="50"/>
        <v>#N/A</v>
      </c>
      <c r="CH115" s="114" t="e">
        <f t="shared" si="51"/>
        <v>#N/A</v>
      </c>
      <c r="CI115" s="114" t="e">
        <f t="shared" si="52"/>
        <v>#N/A</v>
      </c>
      <c r="CJ115" s="114" t="e">
        <f t="shared" si="53"/>
        <v>#N/A</v>
      </c>
      <c r="CK115" s="114" t="e">
        <f t="shared" si="54"/>
        <v>#N/A</v>
      </c>
      <c r="CL115" s="114" t="e">
        <f t="shared" si="55"/>
        <v>#N/A</v>
      </c>
    </row>
    <row r="116" spans="1:90">
      <c r="A116" s="149" t="str">
        <f t="shared" si="31"/>
        <v xml:space="preserve"> 19000100</v>
      </c>
      <c r="B116" s="153"/>
      <c r="C116" s="130"/>
      <c r="D116" s="136"/>
      <c r="E116" s="136"/>
      <c r="F116" s="136"/>
      <c r="G116" s="136"/>
      <c r="H116" s="136"/>
      <c r="I116" s="131"/>
      <c r="J116" s="168"/>
      <c r="K116" s="174"/>
      <c r="L116" s="195"/>
      <c r="M116" s="184" t="e">
        <f t="shared" si="56"/>
        <v>#DIV/0!</v>
      </c>
      <c r="N116" s="174"/>
      <c r="O116" s="195"/>
      <c r="P116" s="184" t="e">
        <f t="shared" si="57"/>
        <v>#DIV/0!</v>
      </c>
      <c r="Q116" s="174"/>
      <c r="R116" s="195"/>
      <c r="S116" s="184" t="e">
        <f t="shared" si="58"/>
        <v>#DIV/0!</v>
      </c>
      <c r="T116" s="170"/>
      <c r="U116" s="133"/>
      <c r="V116" s="133"/>
      <c r="W116" s="133"/>
      <c r="X116" s="133"/>
      <c r="Y116" s="133"/>
      <c r="Z116" s="133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61"/>
      <c r="AT116" s="193"/>
      <c r="AU116" s="136"/>
      <c r="AV116" s="184" t="e">
        <f t="shared" si="59"/>
        <v>#DIV/0!</v>
      </c>
      <c r="AW116" s="193"/>
      <c r="AX116" s="136"/>
      <c r="AY116" s="184" t="e">
        <f t="shared" si="60"/>
        <v>#DIV/0!</v>
      </c>
      <c r="AZ116" s="193"/>
      <c r="BA116" s="136"/>
      <c r="BB116" s="184" t="e">
        <f t="shared" si="61"/>
        <v>#DIV/0!</v>
      </c>
      <c r="BC116" s="153"/>
      <c r="BD116" s="136"/>
      <c r="BE116" s="136"/>
      <c r="BF116" s="136"/>
      <c r="BG116" s="136"/>
      <c r="BH116" s="136"/>
      <c r="BI116" s="136"/>
      <c r="BJ116" s="161"/>
      <c r="BK116" s="161"/>
      <c r="BL116" s="161"/>
      <c r="BM116" s="152"/>
      <c r="BN116" s="43">
        <f t="shared" si="32"/>
        <v>0</v>
      </c>
      <c r="BO116" s="43">
        <f t="shared" si="33"/>
        <v>0</v>
      </c>
      <c r="BP116" s="43" t="e">
        <f t="shared" si="34"/>
        <v>#DIV/0!</v>
      </c>
      <c r="BQ116" s="43">
        <f t="shared" si="35"/>
        <v>0</v>
      </c>
      <c r="BR116" s="43">
        <f t="shared" si="36"/>
        <v>0</v>
      </c>
      <c r="BS116" s="43" t="e">
        <f t="shared" si="37"/>
        <v>#DIV/0!</v>
      </c>
      <c r="BT116" s="43" t="e">
        <f>(#REF!*86400)/2</f>
        <v>#REF!</v>
      </c>
      <c r="BU116" s="43" t="e">
        <f t="shared" si="38"/>
        <v>#DIV/0!</v>
      </c>
      <c r="BV116" s="43" t="e">
        <f t="shared" si="39"/>
        <v>#VALUE!</v>
      </c>
      <c r="BW116" s="44" t="e">
        <f t="shared" si="40"/>
        <v>#REF!</v>
      </c>
      <c r="BX116" s="43" t="e">
        <f t="shared" si="41"/>
        <v>#VALUE!</v>
      </c>
      <c r="BY116" s="43" t="e">
        <f t="shared" si="42"/>
        <v>#VALUE!</v>
      </c>
      <c r="BZ116" s="44" t="e">
        <f t="shared" si="43"/>
        <v>#REF!</v>
      </c>
      <c r="CA116" s="44" t="e">
        <f t="shared" si="44"/>
        <v>#REF!</v>
      </c>
      <c r="CB116" t="str">
        <f t="shared" si="45"/>
        <v>19000100</v>
      </c>
      <c r="CC116" s="55">
        <f t="shared" si="46"/>
        <v>0</v>
      </c>
      <c r="CD116" s="114" t="e">
        <f t="shared" si="47"/>
        <v>#N/A</v>
      </c>
      <c r="CE116" s="114" t="e">
        <f t="shared" si="48"/>
        <v>#N/A</v>
      </c>
      <c r="CF116" s="114" t="e">
        <f t="shared" si="49"/>
        <v>#N/A</v>
      </c>
      <c r="CG116" s="114" t="e">
        <f t="shared" si="50"/>
        <v>#N/A</v>
      </c>
      <c r="CH116" s="114" t="e">
        <f t="shared" si="51"/>
        <v>#N/A</v>
      </c>
      <c r="CI116" s="114" t="e">
        <f t="shared" si="52"/>
        <v>#N/A</v>
      </c>
      <c r="CJ116" s="114" t="e">
        <f t="shared" si="53"/>
        <v>#N/A</v>
      </c>
      <c r="CK116" s="114" t="e">
        <f t="shared" si="54"/>
        <v>#N/A</v>
      </c>
      <c r="CL116" s="114" t="e">
        <f t="shared" si="55"/>
        <v>#N/A</v>
      </c>
    </row>
    <row r="117" spans="1:90">
      <c r="A117" s="149" t="str">
        <f t="shared" si="31"/>
        <v xml:space="preserve"> 19000100</v>
      </c>
      <c r="B117" s="153"/>
      <c r="C117" s="130"/>
      <c r="D117" s="136"/>
      <c r="E117" s="136"/>
      <c r="F117" s="136"/>
      <c r="G117" s="136"/>
      <c r="H117" s="136"/>
      <c r="I117" s="131"/>
      <c r="J117" s="168"/>
      <c r="K117" s="174"/>
      <c r="L117" s="195"/>
      <c r="M117" s="184" t="e">
        <f t="shared" si="56"/>
        <v>#DIV/0!</v>
      </c>
      <c r="N117" s="174"/>
      <c r="O117" s="195"/>
      <c r="P117" s="184" t="e">
        <f t="shared" si="57"/>
        <v>#DIV/0!</v>
      </c>
      <c r="Q117" s="174"/>
      <c r="R117" s="195"/>
      <c r="S117" s="184" t="e">
        <f t="shared" si="58"/>
        <v>#DIV/0!</v>
      </c>
      <c r="T117" s="170"/>
      <c r="U117" s="133"/>
      <c r="V117" s="133"/>
      <c r="W117" s="133"/>
      <c r="X117" s="133"/>
      <c r="Y117" s="133"/>
      <c r="Z117" s="133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61"/>
      <c r="AT117" s="193"/>
      <c r="AU117" s="136"/>
      <c r="AV117" s="184" t="e">
        <f t="shared" si="59"/>
        <v>#DIV/0!</v>
      </c>
      <c r="AW117" s="193"/>
      <c r="AX117" s="136"/>
      <c r="AY117" s="184" t="e">
        <f t="shared" si="60"/>
        <v>#DIV/0!</v>
      </c>
      <c r="AZ117" s="193"/>
      <c r="BA117" s="136"/>
      <c r="BB117" s="184" t="e">
        <f t="shared" si="61"/>
        <v>#DIV/0!</v>
      </c>
      <c r="BC117" s="153"/>
      <c r="BD117" s="136"/>
      <c r="BE117" s="136"/>
      <c r="BF117" s="136"/>
      <c r="BG117" s="136"/>
      <c r="BH117" s="136"/>
      <c r="BI117" s="136"/>
      <c r="BJ117" s="161"/>
      <c r="BK117" s="161"/>
      <c r="BL117" s="161"/>
      <c r="BM117" s="152"/>
      <c r="BN117" s="43">
        <f t="shared" si="32"/>
        <v>0</v>
      </c>
      <c r="BO117" s="43">
        <f t="shared" si="33"/>
        <v>0</v>
      </c>
      <c r="BP117" s="43" t="e">
        <f t="shared" si="34"/>
        <v>#DIV/0!</v>
      </c>
      <c r="BQ117" s="43">
        <f t="shared" si="35"/>
        <v>0</v>
      </c>
      <c r="BR117" s="43">
        <f t="shared" si="36"/>
        <v>0</v>
      </c>
      <c r="BS117" s="43" t="e">
        <f t="shared" si="37"/>
        <v>#DIV/0!</v>
      </c>
      <c r="BT117" s="43" t="e">
        <f>(#REF!*86400)/2</f>
        <v>#REF!</v>
      </c>
      <c r="BU117" s="43" t="e">
        <f t="shared" si="38"/>
        <v>#DIV/0!</v>
      </c>
      <c r="BV117" s="43" t="e">
        <f t="shared" si="39"/>
        <v>#VALUE!</v>
      </c>
      <c r="BW117" s="44" t="e">
        <f t="shared" si="40"/>
        <v>#REF!</v>
      </c>
      <c r="BX117" s="43" t="e">
        <f t="shared" si="41"/>
        <v>#VALUE!</v>
      </c>
      <c r="BY117" s="43" t="e">
        <f t="shared" si="42"/>
        <v>#VALUE!</v>
      </c>
      <c r="BZ117" s="44" t="e">
        <f t="shared" si="43"/>
        <v>#REF!</v>
      </c>
      <c r="CA117" s="44" t="e">
        <f t="shared" si="44"/>
        <v>#REF!</v>
      </c>
      <c r="CB117" t="str">
        <f t="shared" si="45"/>
        <v>19000100</v>
      </c>
      <c r="CC117" s="55">
        <f t="shared" si="46"/>
        <v>0</v>
      </c>
      <c r="CD117" s="114" t="e">
        <f t="shared" si="47"/>
        <v>#N/A</v>
      </c>
      <c r="CE117" s="114" t="e">
        <f t="shared" si="48"/>
        <v>#N/A</v>
      </c>
      <c r="CF117" s="114" t="e">
        <f t="shared" si="49"/>
        <v>#N/A</v>
      </c>
      <c r="CG117" s="114" t="e">
        <f t="shared" si="50"/>
        <v>#N/A</v>
      </c>
      <c r="CH117" s="114" t="e">
        <f t="shared" si="51"/>
        <v>#N/A</v>
      </c>
      <c r="CI117" s="114" t="e">
        <f t="shared" si="52"/>
        <v>#N/A</v>
      </c>
      <c r="CJ117" s="114" t="e">
        <f t="shared" si="53"/>
        <v>#N/A</v>
      </c>
      <c r="CK117" s="114" t="e">
        <f t="shared" si="54"/>
        <v>#N/A</v>
      </c>
      <c r="CL117" s="114" t="e">
        <f t="shared" si="55"/>
        <v>#N/A</v>
      </c>
    </row>
    <row r="118" spans="1:90">
      <c r="A118" s="149" t="str">
        <f t="shared" si="31"/>
        <v xml:space="preserve"> 19000100</v>
      </c>
      <c r="B118" s="153"/>
      <c r="C118" s="130"/>
      <c r="D118" s="136"/>
      <c r="E118" s="136"/>
      <c r="F118" s="136"/>
      <c r="G118" s="136"/>
      <c r="H118" s="136"/>
      <c r="I118" s="131"/>
      <c r="J118" s="168"/>
      <c r="K118" s="174"/>
      <c r="L118" s="195"/>
      <c r="M118" s="184" t="e">
        <f t="shared" si="56"/>
        <v>#DIV/0!</v>
      </c>
      <c r="N118" s="174"/>
      <c r="O118" s="195"/>
      <c r="P118" s="184" t="e">
        <f t="shared" si="57"/>
        <v>#DIV/0!</v>
      </c>
      <c r="Q118" s="174"/>
      <c r="R118" s="195"/>
      <c r="S118" s="184" t="e">
        <f t="shared" si="58"/>
        <v>#DIV/0!</v>
      </c>
      <c r="T118" s="170"/>
      <c r="U118" s="133"/>
      <c r="V118" s="133"/>
      <c r="W118" s="133"/>
      <c r="X118" s="133"/>
      <c r="Y118" s="133"/>
      <c r="Z118" s="133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61"/>
      <c r="AT118" s="193"/>
      <c r="AU118" s="136"/>
      <c r="AV118" s="184" t="e">
        <f t="shared" si="59"/>
        <v>#DIV/0!</v>
      </c>
      <c r="AW118" s="193"/>
      <c r="AX118" s="136"/>
      <c r="AY118" s="184" t="e">
        <f t="shared" si="60"/>
        <v>#DIV/0!</v>
      </c>
      <c r="AZ118" s="193"/>
      <c r="BA118" s="136"/>
      <c r="BB118" s="184" t="e">
        <f t="shared" si="61"/>
        <v>#DIV/0!</v>
      </c>
      <c r="BC118" s="153"/>
      <c r="BD118" s="136"/>
      <c r="BE118" s="136"/>
      <c r="BF118" s="136"/>
      <c r="BG118" s="136"/>
      <c r="BH118" s="136"/>
      <c r="BI118" s="136"/>
      <c r="BJ118" s="161"/>
      <c r="BK118" s="161"/>
      <c r="BL118" s="161"/>
      <c r="BM118" s="152"/>
      <c r="BN118" s="43">
        <f t="shared" si="32"/>
        <v>0</v>
      </c>
      <c r="BO118" s="43">
        <f t="shared" si="33"/>
        <v>0</v>
      </c>
      <c r="BP118" s="43" t="e">
        <f t="shared" si="34"/>
        <v>#DIV/0!</v>
      </c>
      <c r="BQ118" s="43">
        <f t="shared" si="35"/>
        <v>0</v>
      </c>
      <c r="BR118" s="43">
        <f t="shared" si="36"/>
        <v>0</v>
      </c>
      <c r="BS118" s="43" t="e">
        <f t="shared" si="37"/>
        <v>#DIV/0!</v>
      </c>
      <c r="BT118" s="43" t="e">
        <f>(#REF!*86400)/2</f>
        <v>#REF!</v>
      </c>
      <c r="BU118" s="43" t="e">
        <f t="shared" si="38"/>
        <v>#DIV/0!</v>
      </c>
      <c r="BV118" s="43" t="e">
        <f t="shared" si="39"/>
        <v>#VALUE!</v>
      </c>
      <c r="BW118" s="44" t="e">
        <f t="shared" si="40"/>
        <v>#REF!</v>
      </c>
      <c r="BX118" s="43" t="e">
        <f t="shared" si="41"/>
        <v>#VALUE!</v>
      </c>
      <c r="BY118" s="43" t="e">
        <f t="shared" si="42"/>
        <v>#VALUE!</v>
      </c>
      <c r="BZ118" s="44" t="e">
        <f t="shared" si="43"/>
        <v>#REF!</v>
      </c>
      <c r="CA118" s="44" t="e">
        <f t="shared" si="44"/>
        <v>#REF!</v>
      </c>
      <c r="CB118" t="str">
        <f t="shared" si="45"/>
        <v>19000100</v>
      </c>
      <c r="CC118" s="55">
        <f t="shared" si="46"/>
        <v>0</v>
      </c>
      <c r="CD118" s="114" t="e">
        <f t="shared" si="47"/>
        <v>#N/A</v>
      </c>
      <c r="CE118" s="114" t="e">
        <f t="shared" si="48"/>
        <v>#N/A</v>
      </c>
      <c r="CF118" s="114" t="e">
        <f t="shared" si="49"/>
        <v>#N/A</v>
      </c>
      <c r="CG118" s="114" t="e">
        <f t="shared" si="50"/>
        <v>#N/A</v>
      </c>
      <c r="CH118" s="114" t="e">
        <f t="shared" si="51"/>
        <v>#N/A</v>
      </c>
      <c r="CI118" s="114" t="e">
        <f t="shared" si="52"/>
        <v>#N/A</v>
      </c>
      <c r="CJ118" s="114" t="e">
        <f t="shared" si="53"/>
        <v>#N/A</v>
      </c>
      <c r="CK118" s="114" t="e">
        <f t="shared" si="54"/>
        <v>#N/A</v>
      </c>
      <c r="CL118" s="114" t="e">
        <f t="shared" si="55"/>
        <v>#N/A</v>
      </c>
    </row>
    <row r="119" spans="1:90">
      <c r="A119" s="149" t="str">
        <f t="shared" si="31"/>
        <v xml:space="preserve"> 19000100</v>
      </c>
      <c r="B119" s="153"/>
      <c r="C119" s="130"/>
      <c r="D119" s="136"/>
      <c r="E119" s="136"/>
      <c r="F119" s="136"/>
      <c r="G119" s="136"/>
      <c r="H119" s="136"/>
      <c r="I119" s="131"/>
      <c r="J119" s="168"/>
      <c r="K119" s="174"/>
      <c r="L119" s="195"/>
      <c r="M119" s="184" t="e">
        <f t="shared" si="56"/>
        <v>#DIV/0!</v>
      </c>
      <c r="N119" s="174"/>
      <c r="O119" s="195"/>
      <c r="P119" s="184" t="e">
        <f t="shared" si="57"/>
        <v>#DIV/0!</v>
      </c>
      <c r="Q119" s="174"/>
      <c r="R119" s="195"/>
      <c r="S119" s="184" t="e">
        <f t="shared" si="58"/>
        <v>#DIV/0!</v>
      </c>
      <c r="T119" s="170"/>
      <c r="U119" s="133"/>
      <c r="V119" s="133"/>
      <c r="W119" s="133"/>
      <c r="X119" s="133"/>
      <c r="Y119" s="133"/>
      <c r="Z119" s="133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61"/>
      <c r="AT119" s="193"/>
      <c r="AU119" s="136"/>
      <c r="AV119" s="184" t="e">
        <f t="shared" si="59"/>
        <v>#DIV/0!</v>
      </c>
      <c r="AW119" s="193"/>
      <c r="AX119" s="136"/>
      <c r="AY119" s="184" t="e">
        <f t="shared" si="60"/>
        <v>#DIV/0!</v>
      </c>
      <c r="AZ119" s="193"/>
      <c r="BA119" s="136"/>
      <c r="BB119" s="184" t="e">
        <f t="shared" si="61"/>
        <v>#DIV/0!</v>
      </c>
      <c r="BC119" s="153"/>
      <c r="BD119" s="136"/>
      <c r="BE119" s="136"/>
      <c r="BF119" s="136"/>
      <c r="BG119" s="136"/>
      <c r="BH119" s="136"/>
      <c r="BI119" s="136"/>
      <c r="BJ119" s="161"/>
      <c r="BK119" s="161"/>
      <c r="BL119" s="161"/>
      <c r="BM119" s="152"/>
      <c r="BN119" s="43">
        <f t="shared" si="32"/>
        <v>0</v>
      </c>
      <c r="BO119" s="43">
        <f t="shared" si="33"/>
        <v>0</v>
      </c>
      <c r="BP119" s="43" t="e">
        <f t="shared" si="34"/>
        <v>#DIV/0!</v>
      </c>
      <c r="BQ119" s="43">
        <f t="shared" si="35"/>
        <v>0</v>
      </c>
      <c r="BR119" s="43">
        <f t="shared" si="36"/>
        <v>0</v>
      </c>
      <c r="BS119" s="43" t="e">
        <f t="shared" si="37"/>
        <v>#DIV/0!</v>
      </c>
      <c r="BT119" s="43" t="e">
        <f>(#REF!*86400)/2</f>
        <v>#REF!</v>
      </c>
      <c r="BU119" s="43" t="e">
        <f t="shared" si="38"/>
        <v>#DIV/0!</v>
      </c>
      <c r="BV119" s="43" t="e">
        <f t="shared" si="39"/>
        <v>#VALUE!</v>
      </c>
      <c r="BW119" s="44" t="e">
        <f t="shared" si="40"/>
        <v>#REF!</v>
      </c>
      <c r="BX119" s="43" t="e">
        <f t="shared" si="41"/>
        <v>#VALUE!</v>
      </c>
      <c r="BY119" s="43" t="e">
        <f t="shared" si="42"/>
        <v>#VALUE!</v>
      </c>
      <c r="BZ119" s="44" t="e">
        <f t="shared" si="43"/>
        <v>#REF!</v>
      </c>
      <c r="CA119" s="44" t="e">
        <f t="shared" si="44"/>
        <v>#REF!</v>
      </c>
      <c r="CB119" t="str">
        <f t="shared" si="45"/>
        <v>19000100</v>
      </c>
      <c r="CC119" s="55">
        <f t="shared" si="46"/>
        <v>0</v>
      </c>
      <c r="CD119" s="114" t="e">
        <f t="shared" si="47"/>
        <v>#N/A</v>
      </c>
      <c r="CE119" s="114" t="e">
        <f t="shared" si="48"/>
        <v>#N/A</v>
      </c>
      <c r="CF119" s="114" t="e">
        <f t="shared" si="49"/>
        <v>#N/A</v>
      </c>
      <c r="CG119" s="114" t="e">
        <f t="shared" si="50"/>
        <v>#N/A</v>
      </c>
      <c r="CH119" s="114" t="e">
        <f t="shared" si="51"/>
        <v>#N/A</v>
      </c>
      <c r="CI119" s="114" t="e">
        <f t="shared" si="52"/>
        <v>#N/A</v>
      </c>
      <c r="CJ119" s="114" t="e">
        <f t="shared" si="53"/>
        <v>#N/A</v>
      </c>
      <c r="CK119" s="114" t="e">
        <f t="shared" si="54"/>
        <v>#N/A</v>
      </c>
      <c r="CL119" s="114" t="e">
        <f t="shared" si="55"/>
        <v>#N/A</v>
      </c>
    </row>
    <row r="120" spans="1:90">
      <c r="A120" s="149" t="str">
        <f t="shared" si="31"/>
        <v xml:space="preserve"> 19000100</v>
      </c>
      <c r="B120" s="153"/>
      <c r="C120" s="130"/>
      <c r="D120" s="136"/>
      <c r="E120" s="136"/>
      <c r="F120" s="136"/>
      <c r="G120" s="136"/>
      <c r="H120" s="136"/>
      <c r="I120" s="131"/>
      <c r="J120" s="168"/>
      <c r="K120" s="174"/>
      <c r="L120" s="195"/>
      <c r="M120" s="184" t="e">
        <f t="shared" si="56"/>
        <v>#DIV/0!</v>
      </c>
      <c r="N120" s="174"/>
      <c r="O120" s="195"/>
      <c r="P120" s="184" t="e">
        <f t="shared" si="57"/>
        <v>#DIV/0!</v>
      </c>
      <c r="Q120" s="174"/>
      <c r="R120" s="195"/>
      <c r="S120" s="184" t="e">
        <f t="shared" si="58"/>
        <v>#DIV/0!</v>
      </c>
      <c r="T120" s="170"/>
      <c r="U120" s="133"/>
      <c r="V120" s="133"/>
      <c r="W120" s="133"/>
      <c r="X120" s="133"/>
      <c r="Y120" s="133"/>
      <c r="Z120" s="133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61"/>
      <c r="AT120" s="193"/>
      <c r="AU120" s="136"/>
      <c r="AV120" s="184" t="e">
        <f t="shared" si="59"/>
        <v>#DIV/0!</v>
      </c>
      <c r="AW120" s="193"/>
      <c r="AX120" s="136"/>
      <c r="AY120" s="184" t="e">
        <f t="shared" si="60"/>
        <v>#DIV/0!</v>
      </c>
      <c r="AZ120" s="193"/>
      <c r="BA120" s="136"/>
      <c r="BB120" s="184" t="e">
        <f t="shared" si="61"/>
        <v>#DIV/0!</v>
      </c>
      <c r="BC120" s="153"/>
      <c r="BD120" s="136"/>
      <c r="BE120" s="136"/>
      <c r="BF120" s="136"/>
      <c r="BG120" s="136"/>
      <c r="BH120" s="136"/>
      <c r="BI120" s="136"/>
      <c r="BJ120" s="161"/>
      <c r="BK120" s="161"/>
      <c r="BL120" s="161"/>
      <c r="BM120" s="152"/>
      <c r="BN120" s="43">
        <f t="shared" si="32"/>
        <v>0</v>
      </c>
      <c r="BO120" s="43">
        <f t="shared" si="33"/>
        <v>0</v>
      </c>
      <c r="BP120" s="43" t="e">
        <f t="shared" si="34"/>
        <v>#DIV/0!</v>
      </c>
      <c r="BQ120" s="43">
        <f t="shared" si="35"/>
        <v>0</v>
      </c>
      <c r="BR120" s="43">
        <f t="shared" si="36"/>
        <v>0</v>
      </c>
      <c r="BS120" s="43" t="e">
        <f t="shared" si="37"/>
        <v>#DIV/0!</v>
      </c>
      <c r="BT120" s="43" t="e">
        <f>(#REF!*86400)/2</f>
        <v>#REF!</v>
      </c>
      <c r="BU120" s="43" t="e">
        <f t="shared" si="38"/>
        <v>#DIV/0!</v>
      </c>
      <c r="BV120" s="43" t="e">
        <f t="shared" si="39"/>
        <v>#VALUE!</v>
      </c>
      <c r="BW120" s="44" t="e">
        <f t="shared" si="40"/>
        <v>#REF!</v>
      </c>
      <c r="BX120" s="43" t="e">
        <f t="shared" si="41"/>
        <v>#VALUE!</v>
      </c>
      <c r="BY120" s="43" t="e">
        <f t="shared" si="42"/>
        <v>#VALUE!</v>
      </c>
      <c r="BZ120" s="44" t="e">
        <f t="shared" si="43"/>
        <v>#REF!</v>
      </c>
      <c r="CA120" s="44" t="e">
        <f t="shared" si="44"/>
        <v>#REF!</v>
      </c>
      <c r="CB120" t="str">
        <f t="shared" si="45"/>
        <v>19000100</v>
      </c>
      <c r="CC120" s="55">
        <f t="shared" si="46"/>
        <v>0</v>
      </c>
      <c r="CD120" s="114" t="e">
        <f t="shared" si="47"/>
        <v>#N/A</v>
      </c>
      <c r="CE120" s="114" t="e">
        <f t="shared" si="48"/>
        <v>#N/A</v>
      </c>
      <c r="CF120" s="114" t="e">
        <f t="shared" si="49"/>
        <v>#N/A</v>
      </c>
      <c r="CG120" s="114" t="e">
        <f t="shared" si="50"/>
        <v>#N/A</v>
      </c>
      <c r="CH120" s="114" t="e">
        <f t="shared" si="51"/>
        <v>#N/A</v>
      </c>
      <c r="CI120" s="114" t="e">
        <f t="shared" si="52"/>
        <v>#N/A</v>
      </c>
      <c r="CJ120" s="114" t="e">
        <f t="shared" si="53"/>
        <v>#N/A</v>
      </c>
      <c r="CK120" s="114" t="e">
        <f t="shared" si="54"/>
        <v>#N/A</v>
      </c>
      <c r="CL120" s="114" t="e">
        <f t="shared" si="55"/>
        <v>#N/A</v>
      </c>
    </row>
    <row r="121" spans="1:90">
      <c r="A121" s="149" t="str">
        <f t="shared" si="31"/>
        <v xml:space="preserve"> 19000100</v>
      </c>
      <c r="B121" s="153"/>
      <c r="C121" s="130"/>
      <c r="D121" s="136"/>
      <c r="E121" s="136"/>
      <c r="F121" s="136"/>
      <c r="G121" s="136"/>
      <c r="H121" s="136"/>
      <c r="I121" s="131"/>
      <c r="J121" s="168"/>
      <c r="K121" s="174"/>
      <c r="L121" s="195"/>
      <c r="M121" s="184" t="e">
        <f t="shared" si="56"/>
        <v>#DIV/0!</v>
      </c>
      <c r="N121" s="174"/>
      <c r="O121" s="195"/>
      <c r="P121" s="184" t="e">
        <f t="shared" si="57"/>
        <v>#DIV/0!</v>
      </c>
      <c r="Q121" s="174"/>
      <c r="R121" s="195"/>
      <c r="S121" s="184" t="e">
        <f t="shared" si="58"/>
        <v>#DIV/0!</v>
      </c>
      <c r="T121" s="170"/>
      <c r="U121" s="133"/>
      <c r="V121" s="133"/>
      <c r="W121" s="133"/>
      <c r="X121" s="133"/>
      <c r="Y121" s="133"/>
      <c r="Z121" s="133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61"/>
      <c r="AT121" s="193"/>
      <c r="AU121" s="136"/>
      <c r="AV121" s="184" t="e">
        <f t="shared" si="59"/>
        <v>#DIV/0!</v>
      </c>
      <c r="AW121" s="193"/>
      <c r="AX121" s="136"/>
      <c r="AY121" s="184" t="e">
        <f t="shared" si="60"/>
        <v>#DIV/0!</v>
      </c>
      <c r="AZ121" s="193"/>
      <c r="BA121" s="136"/>
      <c r="BB121" s="184" t="e">
        <f t="shared" si="61"/>
        <v>#DIV/0!</v>
      </c>
      <c r="BC121" s="153"/>
      <c r="BD121" s="136"/>
      <c r="BE121" s="136"/>
      <c r="BF121" s="136"/>
      <c r="BG121" s="136"/>
      <c r="BH121" s="136"/>
      <c r="BI121" s="136"/>
      <c r="BJ121" s="161"/>
      <c r="BK121" s="161"/>
      <c r="BL121" s="161"/>
      <c r="BM121" s="152"/>
      <c r="BN121" s="43">
        <f t="shared" si="32"/>
        <v>0</v>
      </c>
      <c r="BO121" s="43">
        <f t="shared" si="33"/>
        <v>0</v>
      </c>
      <c r="BP121" s="43" t="e">
        <f t="shared" si="34"/>
        <v>#DIV/0!</v>
      </c>
      <c r="BQ121" s="43">
        <f t="shared" si="35"/>
        <v>0</v>
      </c>
      <c r="BR121" s="43">
        <f t="shared" si="36"/>
        <v>0</v>
      </c>
      <c r="BS121" s="43" t="e">
        <f t="shared" si="37"/>
        <v>#DIV/0!</v>
      </c>
      <c r="BT121" s="43" t="e">
        <f>(#REF!*86400)/2</f>
        <v>#REF!</v>
      </c>
      <c r="BU121" s="43" t="e">
        <f t="shared" si="38"/>
        <v>#DIV/0!</v>
      </c>
      <c r="BV121" s="43" t="e">
        <f t="shared" si="39"/>
        <v>#VALUE!</v>
      </c>
      <c r="BW121" s="44" t="e">
        <f t="shared" si="40"/>
        <v>#REF!</v>
      </c>
      <c r="BX121" s="43" t="e">
        <f t="shared" si="41"/>
        <v>#VALUE!</v>
      </c>
      <c r="BY121" s="43" t="e">
        <f t="shared" si="42"/>
        <v>#VALUE!</v>
      </c>
      <c r="BZ121" s="44" t="e">
        <f t="shared" si="43"/>
        <v>#REF!</v>
      </c>
      <c r="CA121" s="44" t="e">
        <f t="shared" si="44"/>
        <v>#REF!</v>
      </c>
      <c r="CB121" t="str">
        <f t="shared" si="45"/>
        <v>19000100</v>
      </c>
      <c r="CC121" s="55">
        <f t="shared" si="46"/>
        <v>0</v>
      </c>
      <c r="CD121" s="114" t="e">
        <f t="shared" si="47"/>
        <v>#N/A</v>
      </c>
      <c r="CE121" s="114" t="e">
        <f t="shared" si="48"/>
        <v>#N/A</v>
      </c>
      <c r="CF121" s="114" t="e">
        <f t="shared" si="49"/>
        <v>#N/A</v>
      </c>
      <c r="CG121" s="114" t="e">
        <f t="shared" si="50"/>
        <v>#N/A</v>
      </c>
      <c r="CH121" s="114" t="e">
        <f t="shared" si="51"/>
        <v>#N/A</v>
      </c>
      <c r="CI121" s="114" t="e">
        <f t="shared" si="52"/>
        <v>#N/A</v>
      </c>
      <c r="CJ121" s="114" t="e">
        <f t="shared" si="53"/>
        <v>#N/A</v>
      </c>
      <c r="CK121" s="114" t="e">
        <f t="shared" si="54"/>
        <v>#N/A</v>
      </c>
      <c r="CL121" s="114" t="e">
        <f t="shared" si="55"/>
        <v>#N/A</v>
      </c>
    </row>
    <row r="122" spans="1:90">
      <c r="A122" s="149" t="str">
        <f t="shared" si="31"/>
        <v xml:space="preserve"> 19000100</v>
      </c>
      <c r="B122" s="153"/>
      <c r="C122" s="130"/>
      <c r="D122" s="136"/>
      <c r="E122" s="136"/>
      <c r="F122" s="136"/>
      <c r="G122" s="136"/>
      <c r="H122" s="136"/>
      <c r="I122" s="131"/>
      <c r="J122" s="168"/>
      <c r="K122" s="174"/>
      <c r="L122" s="195"/>
      <c r="M122" s="184" t="e">
        <f t="shared" si="56"/>
        <v>#DIV/0!</v>
      </c>
      <c r="N122" s="174"/>
      <c r="O122" s="195"/>
      <c r="P122" s="184" t="e">
        <f t="shared" si="57"/>
        <v>#DIV/0!</v>
      </c>
      <c r="Q122" s="174"/>
      <c r="R122" s="195"/>
      <c r="S122" s="184" t="e">
        <f t="shared" si="58"/>
        <v>#DIV/0!</v>
      </c>
      <c r="T122" s="170"/>
      <c r="U122" s="133"/>
      <c r="V122" s="133"/>
      <c r="W122" s="133"/>
      <c r="X122" s="133"/>
      <c r="Y122" s="133"/>
      <c r="Z122" s="133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61"/>
      <c r="AT122" s="193"/>
      <c r="AU122" s="136"/>
      <c r="AV122" s="184" t="e">
        <f t="shared" si="59"/>
        <v>#DIV/0!</v>
      </c>
      <c r="AW122" s="193"/>
      <c r="AX122" s="136"/>
      <c r="AY122" s="184" t="e">
        <f t="shared" si="60"/>
        <v>#DIV/0!</v>
      </c>
      <c r="AZ122" s="193"/>
      <c r="BA122" s="136"/>
      <c r="BB122" s="184" t="e">
        <f t="shared" si="61"/>
        <v>#DIV/0!</v>
      </c>
      <c r="BC122" s="153"/>
      <c r="BD122" s="136"/>
      <c r="BE122" s="136"/>
      <c r="BF122" s="136"/>
      <c r="BG122" s="136"/>
      <c r="BH122" s="136"/>
      <c r="BI122" s="136"/>
      <c r="BJ122" s="161"/>
      <c r="BK122" s="161"/>
      <c r="BL122" s="161"/>
      <c r="BM122" s="152"/>
      <c r="BN122" s="43">
        <f t="shared" si="32"/>
        <v>0</v>
      </c>
      <c r="BO122" s="43">
        <f t="shared" si="33"/>
        <v>0</v>
      </c>
      <c r="BP122" s="43" t="e">
        <f t="shared" si="34"/>
        <v>#DIV/0!</v>
      </c>
      <c r="BQ122" s="43">
        <f t="shared" si="35"/>
        <v>0</v>
      </c>
      <c r="BR122" s="43">
        <f t="shared" si="36"/>
        <v>0</v>
      </c>
      <c r="BS122" s="43" t="e">
        <f t="shared" si="37"/>
        <v>#DIV/0!</v>
      </c>
      <c r="BT122" s="43" t="e">
        <f>(#REF!*86400)/2</f>
        <v>#REF!</v>
      </c>
      <c r="BU122" s="43" t="e">
        <f t="shared" si="38"/>
        <v>#DIV/0!</v>
      </c>
      <c r="BV122" s="43" t="e">
        <f t="shared" si="39"/>
        <v>#VALUE!</v>
      </c>
      <c r="BW122" s="44" t="e">
        <f t="shared" si="40"/>
        <v>#REF!</v>
      </c>
      <c r="BX122" s="43" t="e">
        <f t="shared" si="41"/>
        <v>#VALUE!</v>
      </c>
      <c r="BY122" s="43" t="e">
        <f t="shared" si="42"/>
        <v>#VALUE!</v>
      </c>
      <c r="BZ122" s="44" t="e">
        <f t="shared" si="43"/>
        <v>#REF!</v>
      </c>
      <c r="CA122" s="44" t="e">
        <f t="shared" si="44"/>
        <v>#REF!</v>
      </c>
      <c r="CB122" t="str">
        <f t="shared" si="45"/>
        <v>19000100</v>
      </c>
      <c r="CC122" s="55">
        <f t="shared" si="46"/>
        <v>0</v>
      </c>
      <c r="CD122" s="114" t="e">
        <f t="shared" si="47"/>
        <v>#N/A</v>
      </c>
      <c r="CE122" s="114" t="e">
        <f t="shared" si="48"/>
        <v>#N/A</v>
      </c>
      <c r="CF122" s="114" t="e">
        <f t="shared" si="49"/>
        <v>#N/A</v>
      </c>
      <c r="CG122" s="114" t="e">
        <f t="shared" si="50"/>
        <v>#N/A</v>
      </c>
      <c r="CH122" s="114" t="e">
        <f t="shared" si="51"/>
        <v>#N/A</v>
      </c>
      <c r="CI122" s="114" t="e">
        <f t="shared" si="52"/>
        <v>#N/A</v>
      </c>
      <c r="CJ122" s="114" t="e">
        <f t="shared" si="53"/>
        <v>#N/A</v>
      </c>
      <c r="CK122" s="114" t="e">
        <f t="shared" si="54"/>
        <v>#N/A</v>
      </c>
      <c r="CL122" s="114" t="e">
        <f t="shared" si="55"/>
        <v>#N/A</v>
      </c>
    </row>
    <row r="123" spans="1:90">
      <c r="A123" s="149" t="str">
        <f t="shared" si="31"/>
        <v xml:space="preserve"> 19000100</v>
      </c>
      <c r="B123" s="153"/>
      <c r="C123" s="130"/>
      <c r="D123" s="136"/>
      <c r="E123" s="136"/>
      <c r="F123" s="136"/>
      <c r="G123" s="136"/>
      <c r="H123" s="136"/>
      <c r="I123" s="131"/>
      <c r="J123" s="168"/>
      <c r="K123" s="174"/>
      <c r="L123" s="195"/>
      <c r="M123" s="184" t="e">
        <f t="shared" si="56"/>
        <v>#DIV/0!</v>
      </c>
      <c r="N123" s="174"/>
      <c r="O123" s="195"/>
      <c r="P123" s="184" t="e">
        <f t="shared" si="57"/>
        <v>#DIV/0!</v>
      </c>
      <c r="Q123" s="174"/>
      <c r="R123" s="195"/>
      <c r="S123" s="184" t="e">
        <f t="shared" si="58"/>
        <v>#DIV/0!</v>
      </c>
      <c r="T123" s="170"/>
      <c r="U123" s="133"/>
      <c r="V123" s="133"/>
      <c r="W123" s="133"/>
      <c r="X123" s="133"/>
      <c r="Y123" s="133"/>
      <c r="Z123" s="133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61"/>
      <c r="AT123" s="193"/>
      <c r="AU123" s="136"/>
      <c r="AV123" s="184" t="e">
        <f t="shared" si="59"/>
        <v>#DIV/0!</v>
      </c>
      <c r="AW123" s="193"/>
      <c r="AX123" s="136"/>
      <c r="AY123" s="184" t="e">
        <f t="shared" si="60"/>
        <v>#DIV/0!</v>
      </c>
      <c r="AZ123" s="193"/>
      <c r="BA123" s="136"/>
      <c r="BB123" s="184" t="e">
        <f t="shared" si="61"/>
        <v>#DIV/0!</v>
      </c>
      <c r="BC123" s="153"/>
      <c r="BD123" s="136"/>
      <c r="BE123" s="136"/>
      <c r="BF123" s="136"/>
      <c r="BG123" s="136"/>
      <c r="BH123" s="136"/>
      <c r="BI123" s="136"/>
      <c r="BJ123" s="161"/>
      <c r="BK123" s="161"/>
      <c r="BL123" s="161"/>
      <c r="BM123" s="152"/>
      <c r="BN123" s="43">
        <f t="shared" si="32"/>
        <v>0</v>
      </c>
      <c r="BO123" s="43">
        <f t="shared" si="33"/>
        <v>0</v>
      </c>
      <c r="BP123" s="43" t="e">
        <f t="shared" si="34"/>
        <v>#DIV/0!</v>
      </c>
      <c r="BQ123" s="43">
        <f t="shared" si="35"/>
        <v>0</v>
      </c>
      <c r="BR123" s="43">
        <f t="shared" si="36"/>
        <v>0</v>
      </c>
      <c r="BS123" s="43" t="e">
        <f t="shared" si="37"/>
        <v>#DIV/0!</v>
      </c>
      <c r="BT123" s="43" t="e">
        <f>(#REF!*86400)/2</f>
        <v>#REF!</v>
      </c>
      <c r="BU123" s="43" t="e">
        <f t="shared" si="38"/>
        <v>#DIV/0!</v>
      </c>
      <c r="BV123" s="43" t="e">
        <f t="shared" si="39"/>
        <v>#VALUE!</v>
      </c>
      <c r="BW123" s="44" t="e">
        <f t="shared" si="40"/>
        <v>#REF!</v>
      </c>
      <c r="BX123" s="43" t="e">
        <f t="shared" si="41"/>
        <v>#VALUE!</v>
      </c>
      <c r="BY123" s="43" t="e">
        <f t="shared" si="42"/>
        <v>#VALUE!</v>
      </c>
      <c r="BZ123" s="44" t="e">
        <f t="shared" si="43"/>
        <v>#REF!</v>
      </c>
      <c r="CA123" s="44" t="e">
        <f t="shared" si="44"/>
        <v>#REF!</v>
      </c>
      <c r="CB123" t="str">
        <f t="shared" si="45"/>
        <v>19000100</v>
      </c>
      <c r="CC123" s="55">
        <f t="shared" si="46"/>
        <v>0</v>
      </c>
      <c r="CD123" s="114" t="e">
        <f t="shared" si="47"/>
        <v>#N/A</v>
      </c>
      <c r="CE123" s="114" t="e">
        <f t="shared" si="48"/>
        <v>#N/A</v>
      </c>
      <c r="CF123" s="114" t="e">
        <f t="shared" si="49"/>
        <v>#N/A</v>
      </c>
      <c r="CG123" s="114" t="e">
        <f t="shared" si="50"/>
        <v>#N/A</v>
      </c>
      <c r="CH123" s="114" t="e">
        <f t="shared" si="51"/>
        <v>#N/A</v>
      </c>
      <c r="CI123" s="114" t="e">
        <f t="shared" si="52"/>
        <v>#N/A</v>
      </c>
      <c r="CJ123" s="114" t="e">
        <f t="shared" si="53"/>
        <v>#N/A</v>
      </c>
      <c r="CK123" s="114" t="e">
        <f t="shared" si="54"/>
        <v>#N/A</v>
      </c>
      <c r="CL123" s="114" t="e">
        <f t="shared" si="55"/>
        <v>#N/A</v>
      </c>
    </row>
    <row r="124" spans="1:90">
      <c r="A124" s="149" t="str">
        <f t="shared" si="31"/>
        <v xml:space="preserve"> 19000100</v>
      </c>
      <c r="B124" s="153"/>
      <c r="C124" s="130"/>
      <c r="D124" s="136"/>
      <c r="E124" s="136"/>
      <c r="F124" s="136"/>
      <c r="G124" s="136"/>
      <c r="H124" s="136"/>
      <c r="I124" s="131"/>
      <c r="J124" s="168"/>
      <c r="K124" s="174"/>
      <c r="L124" s="195"/>
      <c r="M124" s="184" t="e">
        <f t="shared" si="56"/>
        <v>#DIV/0!</v>
      </c>
      <c r="N124" s="174"/>
      <c r="O124" s="195"/>
      <c r="P124" s="184" t="e">
        <f t="shared" si="57"/>
        <v>#DIV/0!</v>
      </c>
      <c r="Q124" s="174"/>
      <c r="R124" s="195"/>
      <c r="S124" s="184" t="e">
        <f t="shared" si="58"/>
        <v>#DIV/0!</v>
      </c>
      <c r="T124" s="170"/>
      <c r="U124" s="133"/>
      <c r="V124" s="133"/>
      <c r="W124" s="133"/>
      <c r="X124" s="133"/>
      <c r="Y124" s="133"/>
      <c r="Z124" s="133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61"/>
      <c r="AT124" s="193"/>
      <c r="AU124" s="136"/>
      <c r="AV124" s="184" t="e">
        <f t="shared" si="59"/>
        <v>#DIV/0!</v>
      </c>
      <c r="AW124" s="193"/>
      <c r="AX124" s="136"/>
      <c r="AY124" s="184" t="e">
        <f t="shared" si="60"/>
        <v>#DIV/0!</v>
      </c>
      <c r="AZ124" s="193"/>
      <c r="BA124" s="136"/>
      <c r="BB124" s="184" t="e">
        <f t="shared" si="61"/>
        <v>#DIV/0!</v>
      </c>
      <c r="BC124" s="153"/>
      <c r="BD124" s="136"/>
      <c r="BE124" s="136"/>
      <c r="BF124" s="136"/>
      <c r="BG124" s="136"/>
      <c r="BH124" s="136"/>
      <c r="BI124" s="136"/>
      <c r="BJ124" s="161"/>
      <c r="BK124" s="161"/>
      <c r="BL124" s="161"/>
      <c r="BM124" s="152"/>
      <c r="BN124" s="43">
        <f t="shared" si="32"/>
        <v>0</v>
      </c>
      <c r="BO124" s="43">
        <f t="shared" si="33"/>
        <v>0</v>
      </c>
      <c r="BP124" s="43" t="e">
        <f t="shared" si="34"/>
        <v>#DIV/0!</v>
      </c>
      <c r="BQ124" s="43">
        <f t="shared" si="35"/>
        <v>0</v>
      </c>
      <c r="BR124" s="43">
        <f t="shared" si="36"/>
        <v>0</v>
      </c>
      <c r="BS124" s="43" t="e">
        <f t="shared" si="37"/>
        <v>#DIV/0!</v>
      </c>
      <c r="BT124" s="43" t="e">
        <f>(#REF!*86400)/2</f>
        <v>#REF!</v>
      </c>
      <c r="BU124" s="43" t="e">
        <f t="shared" si="38"/>
        <v>#DIV/0!</v>
      </c>
      <c r="BV124" s="43" t="e">
        <f t="shared" si="39"/>
        <v>#VALUE!</v>
      </c>
      <c r="BW124" s="44" t="e">
        <f t="shared" si="40"/>
        <v>#REF!</v>
      </c>
      <c r="BX124" s="43" t="e">
        <f t="shared" si="41"/>
        <v>#VALUE!</v>
      </c>
      <c r="BY124" s="43" t="e">
        <f t="shared" si="42"/>
        <v>#VALUE!</v>
      </c>
      <c r="BZ124" s="44" t="e">
        <f t="shared" si="43"/>
        <v>#REF!</v>
      </c>
      <c r="CA124" s="44" t="e">
        <f t="shared" si="44"/>
        <v>#REF!</v>
      </c>
      <c r="CB124" t="str">
        <f t="shared" si="45"/>
        <v>19000100</v>
      </c>
      <c r="CC124" s="55">
        <f t="shared" si="46"/>
        <v>0</v>
      </c>
      <c r="CD124" s="114" t="e">
        <f t="shared" si="47"/>
        <v>#N/A</v>
      </c>
      <c r="CE124" s="114" t="e">
        <f t="shared" si="48"/>
        <v>#N/A</v>
      </c>
      <c r="CF124" s="114" t="e">
        <f t="shared" si="49"/>
        <v>#N/A</v>
      </c>
      <c r="CG124" s="114" t="e">
        <f t="shared" si="50"/>
        <v>#N/A</v>
      </c>
      <c r="CH124" s="114" t="e">
        <f t="shared" si="51"/>
        <v>#N/A</v>
      </c>
      <c r="CI124" s="114" t="e">
        <f t="shared" si="52"/>
        <v>#N/A</v>
      </c>
      <c r="CJ124" s="114" t="e">
        <f t="shared" si="53"/>
        <v>#N/A</v>
      </c>
      <c r="CK124" s="114" t="e">
        <f t="shared" si="54"/>
        <v>#N/A</v>
      </c>
      <c r="CL124" s="114" t="e">
        <f t="shared" si="55"/>
        <v>#N/A</v>
      </c>
    </row>
    <row r="125" spans="1:90">
      <c r="A125" s="149" t="str">
        <f t="shared" si="31"/>
        <v xml:space="preserve"> 19000100</v>
      </c>
      <c r="B125" s="153"/>
      <c r="C125" s="130"/>
      <c r="D125" s="136"/>
      <c r="E125" s="136"/>
      <c r="F125" s="136"/>
      <c r="G125" s="136"/>
      <c r="H125" s="136"/>
      <c r="I125" s="131"/>
      <c r="J125" s="168"/>
      <c r="K125" s="174"/>
      <c r="L125" s="195"/>
      <c r="M125" s="184" t="e">
        <f t="shared" si="56"/>
        <v>#DIV/0!</v>
      </c>
      <c r="N125" s="174"/>
      <c r="O125" s="195"/>
      <c r="P125" s="184" t="e">
        <f t="shared" si="57"/>
        <v>#DIV/0!</v>
      </c>
      <c r="Q125" s="174"/>
      <c r="R125" s="195"/>
      <c r="S125" s="184" t="e">
        <f t="shared" si="58"/>
        <v>#DIV/0!</v>
      </c>
      <c r="T125" s="170"/>
      <c r="U125" s="133"/>
      <c r="V125" s="133"/>
      <c r="W125" s="133"/>
      <c r="X125" s="133"/>
      <c r="Y125" s="133"/>
      <c r="Z125" s="133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61"/>
      <c r="AT125" s="193"/>
      <c r="AU125" s="136"/>
      <c r="AV125" s="184" t="e">
        <f t="shared" si="59"/>
        <v>#DIV/0!</v>
      </c>
      <c r="AW125" s="193"/>
      <c r="AX125" s="136"/>
      <c r="AY125" s="184" t="e">
        <f t="shared" si="60"/>
        <v>#DIV/0!</v>
      </c>
      <c r="AZ125" s="193"/>
      <c r="BA125" s="136"/>
      <c r="BB125" s="184" t="e">
        <f t="shared" si="61"/>
        <v>#DIV/0!</v>
      </c>
      <c r="BC125" s="153"/>
      <c r="BD125" s="136"/>
      <c r="BE125" s="136"/>
      <c r="BF125" s="136"/>
      <c r="BG125" s="136"/>
      <c r="BH125" s="136"/>
      <c r="BI125" s="136"/>
      <c r="BJ125" s="161"/>
      <c r="BK125" s="161"/>
      <c r="BL125" s="161"/>
      <c r="BM125" s="152"/>
      <c r="BN125" s="43">
        <f t="shared" si="32"/>
        <v>0</v>
      </c>
      <c r="BO125" s="43">
        <f t="shared" si="33"/>
        <v>0</v>
      </c>
      <c r="BP125" s="43" t="e">
        <f t="shared" si="34"/>
        <v>#DIV/0!</v>
      </c>
      <c r="BQ125" s="43">
        <f t="shared" si="35"/>
        <v>0</v>
      </c>
      <c r="BR125" s="43">
        <f t="shared" si="36"/>
        <v>0</v>
      </c>
      <c r="BS125" s="43" t="e">
        <f t="shared" si="37"/>
        <v>#DIV/0!</v>
      </c>
      <c r="BT125" s="43" t="e">
        <f>(#REF!*86400)/2</f>
        <v>#REF!</v>
      </c>
      <c r="BU125" s="43" t="e">
        <f t="shared" si="38"/>
        <v>#DIV/0!</v>
      </c>
      <c r="BV125" s="43" t="e">
        <f t="shared" si="39"/>
        <v>#VALUE!</v>
      </c>
      <c r="BW125" s="44" t="e">
        <f t="shared" si="40"/>
        <v>#REF!</v>
      </c>
      <c r="BX125" s="43" t="e">
        <f t="shared" si="41"/>
        <v>#VALUE!</v>
      </c>
      <c r="BY125" s="43" t="e">
        <f t="shared" si="42"/>
        <v>#VALUE!</v>
      </c>
      <c r="BZ125" s="44" t="e">
        <f t="shared" si="43"/>
        <v>#REF!</v>
      </c>
      <c r="CA125" s="44" t="e">
        <f t="shared" si="44"/>
        <v>#REF!</v>
      </c>
      <c r="CB125" t="str">
        <f t="shared" si="45"/>
        <v>19000100</v>
      </c>
      <c r="CC125" s="55">
        <f t="shared" si="46"/>
        <v>0</v>
      </c>
      <c r="CD125" s="114" t="e">
        <f t="shared" si="47"/>
        <v>#N/A</v>
      </c>
      <c r="CE125" s="114" t="e">
        <f t="shared" si="48"/>
        <v>#N/A</v>
      </c>
      <c r="CF125" s="114" t="e">
        <f t="shared" si="49"/>
        <v>#N/A</v>
      </c>
      <c r="CG125" s="114" t="e">
        <f t="shared" si="50"/>
        <v>#N/A</v>
      </c>
      <c r="CH125" s="114" t="e">
        <f t="shared" si="51"/>
        <v>#N/A</v>
      </c>
      <c r="CI125" s="114" t="e">
        <f t="shared" si="52"/>
        <v>#N/A</v>
      </c>
      <c r="CJ125" s="114" t="e">
        <f t="shared" si="53"/>
        <v>#N/A</v>
      </c>
      <c r="CK125" s="114" t="e">
        <f t="shared" si="54"/>
        <v>#N/A</v>
      </c>
      <c r="CL125" s="114" t="e">
        <f t="shared" si="55"/>
        <v>#N/A</v>
      </c>
    </row>
    <row r="126" spans="1:90">
      <c r="A126" s="149" t="str">
        <f t="shared" si="31"/>
        <v xml:space="preserve"> 19000100</v>
      </c>
      <c r="B126" s="153"/>
      <c r="C126" s="130"/>
      <c r="D126" s="136"/>
      <c r="E126" s="136"/>
      <c r="F126" s="136"/>
      <c r="G126" s="136"/>
      <c r="H126" s="136"/>
      <c r="I126" s="131"/>
      <c r="J126" s="168"/>
      <c r="K126" s="174"/>
      <c r="L126" s="195"/>
      <c r="M126" s="184" t="e">
        <f t="shared" si="56"/>
        <v>#DIV/0!</v>
      </c>
      <c r="N126" s="174"/>
      <c r="O126" s="195"/>
      <c r="P126" s="184" t="e">
        <f t="shared" si="57"/>
        <v>#DIV/0!</v>
      </c>
      <c r="Q126" s="174"/>
      <c r="R126" s="195"/>
      <c r="S126" s="184" t="e">
        <f t="shared" si="58"/>
        <v>#DIV/0!</v>
      </c>
      <c r="T126" s="170"/>
      <c r="U126" s="133"/>
      <c r="V126" s="133"/>
      <c r="W126" s="133"/>
      <c r="X126" s="133"/>
      <c r="Y126" s="133"/>
      <c r="Z126" s="133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61"/>
      <c r="AT126" s="193"/>
      <c r="AU126" s="136"/>
      <c r="AV126" s="184" t="e">
        <f t="shared" si="59"/>
        <v>#DIV/0!</v>
      </c>
      <c r="AW126" s="193"/>
      <c r="AX126" s="136"/>
      <c r="AY126" s="184" t="e">
        <f t="shared" si="60"/>
        <v>#DIV/0!</v>
      </c>
      <c r="AZ126" s="193"/>
      <c r="BA126" s="136"/>
      <c r="BB126" s="184" t="e">
        <f t="shared" si="61"/>
        <v>#DIV/0!</v>
      </c>
      <c r="BC126" s="153"/>
      <c r="BD126" s="136"/>
      <c r="BE126" s="136"/>
      <c r="BF126" s="136"/>
      <c r="BG126" s="136"/>
      <c r="BH126" s="136"/>
      <c r="BI126" s="136"/>
      <c r="BJ126" s="161"/>
      <c r="BK126" s="161"/>
      <c r="BL126" s="161"/>
      <c r="BM126" s="152"/>
      <c r="BN126" s="43">
        <f t="shared" si="32"/>
        <v>0</v>
      </c>
      <c r="BO126" s="43">
        <f t="shared" si="33"/>
        <v>0</v>
      </c>
      <c r="BP126" s="43" t="e">
        <f t="shared" si="34"/>
        <v>#DIV/0!</v>
      </c>
      <c r="BQ126" s="43">
        <f t="shared" si="35"/>
        <v>0</v>
      </c>
      <c r="BR126" s="43">
        <f t="shared" si="36"/>
        <v>0</v>
      </c>
      <c r="BS126" s="43" t="e">
        <f t="shared" si="37"/>
        <v>#DIV/0!</v>
      </c>
      <c r="BT126" s="43" t="e">
        <f>(#REF!*86400)/2</f>
        <v>#REF!</v>
      </c>
      <c r="BU126" s="43" t="e">
        <f t="shared" si="38"/>
        <v>#DIV/0!</v>
      </c>
      <c r="BV126" s="43" t="e">
        <f t="shared" si="39"/>
        <v>#VALUE!</v>
      </c>
      <c r="BW126" s="44" t="e">
        <f t="shared" si="40"/>
        <v>#REF!</v>
      </c>
      <c r="BX126" s="43" t="e">
        <f t="shared" si="41"/>
        <v>#VALUE!</v>
      </c>
      <c r="BY126" s="43" t="e">
        <f t="shared" si="42"/>
        <v>#VALUE!</v>
      </c>
      <c r="BZ126" s="44" t="e">
        <f t="shared" si="43"/>
        <v>#REF!</v>
      </c>
      <c r="CA126" s="44" t="e">
        <f t="shared" si="44"/>
        <v>#REF!</v>
      </c>
      <c r="CB126" t="str">
        <f t="shared" si="45"/>
        <v>19000100</v>
      </c>
      <c r="CC126" s="55">
        <f t="shared" si="46"/>
        <v>0</v>
      </c>
      <c r="CD126" s="114" t="e">
        <f t="shared" si="47"/>
        <v>#N/A</v>
      </c>
      <c r="CE126" s="114" t="e">
        <f t="shared" si="48"/>
        <v>#N/A</v>
      </c>
      <c r="CF126" s="114" t="e">
        <f t="shared" si="49"/>
        <v>#N/A</v>
      </c>
      <c r="CG126" s="114" t="e">
        <f t="shared" si="50"/>
        <v>#N/A</v>
      </c>
      <c r="CH126" s="114" t="e">
        <f t="shared" si="51"/>
        <v>#N/A</v>
      </c>
      <c r="CI126" s="114" t="e">
        <f t="shared" si="52"/>
        <v>#N/A</v>
      </c>
      <c r="CJ126" s="114" t="e">
        <f t="shared" si="53"/>
        <v>#N/A</v>
      </c>
      <c r="CK126" s="114" t="e">
        <f t="shared" si="54"/>
        <v>#N/A</v>
      </c>
      <c r="CL126" s="114" t="e">
        <f t="shared" si="55"/>
        <v>#N/A</v>
      </c>
    </row>
    <row r="127" spans="1:90">
      <c r="A127" s="149" t="str">
        <f t="shared" si="31"/>
        <v xml:space="preserve"> 19000100</v>
      </c>
      <c r="B127" s="153"/>
      <c r="C127" s="130"/>
      <c r="D127" s="136"/>
      <c r="E127" s="136"/>
      <c r="F127" s="136"/>
      <c r="G127" s="136"/>
      <c r="H127" s="136"/>
      <c r="I127" s="131"/>
      <c r="J127" s="168"/>
      <c r="K127" s="174"/>
      <c r="L127" s="195"/>
      <c r="M127" s="184" t="e">
        <f t="shared" si="56"/>
        <v>#DIV/0!</v>
      </c>
      <c r="N127" s="174"/>
      <c r="O127" s="195"/>
      <c r="P127" s="184" t="e">
        <f t="shared" si="57"/>
        <v>#DIV/0!</v>
      </c>
      <c r="Q127" s="174"/>
      <c r="R127" s="195"/>
      <c r="S127" s="184" t="e">
        <f t="shared" si="58"/>
        <v>#DIV/0!</v>
      </c>
      <c r="T127" s="170"/>
      <c r="U127" s="133"/>
      <c r="V127" s="133"/>
      <c r="W127" s="133"/>
      <c r="X127" s="133"/>
      <c r="Y127" s="133"/>
      <c r="Z127" s="133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61"/>
      <c r="AT127" s="193"/>
      <c r="AU127" s="136"/>
      <c r="AV127" s="184" t="e">
        <f t="shared" si="59"/>
        <v>#DIV/0!</v>
      </c>
      <c r="AW127" s="193"/>
      <c r="AX127" s="136"/>
      <c r="AY127" s="184" t="e">
        <f t="shared" si="60"/>
        <v>#DIV/0!</v>
      </c>
      <c r="AZ127" s="193"/>
      <c r="BA127" s="136"/>
      <c r="BB127" s="184" t="e">
        <f t="shared" si="61"/>
        <v>#DIV/0!</v>
      </c>
      <c r="BC127" s="153"/>
      <c r="BD127" s="136"/>
      <c r="BE127" s="136"/>
      <c r="BF127" s="136"/>
      <c r="BG127" s="136"/>
      <c r="BH127" s="136"/>
      <c r="BI127" s="136"/>
      <c r="BJ127" s="161"/>
      <c r="BK127" s="161"/>
      <c r="BL127" s="161"/>
      <c r="BM127" s="152"/>
      <c r="BN127" s="43">
        <f t="shared" si="32"/>
        <v>0</v>
      </c>
      <c r="BO127" s="43">
        <f t="shared" si="33"/>
        <v>0</v>
      </c>
      <c r="BP127" s="43" t="e">
        <f t="shared" si="34"/>
        <v>#DIV/0!</v>
      </c>
      <c r="BQ127" s="43">
        <f t="shared" si="35"/>
        <v>0</v>
      </c>
      <c r="BR127" s="43">
        <f t="shared" si="36"/>
        <v>0</v>
      </c>
      <c r="BS127" s="43" t="e">
        <f t="shared" si="37"/>
        <v>#DIV/0!</v>
      </c>
      <c r="BT127" s="43" t="e">
        <f>(#REF!*86400)/2</f>
        <v>#REF!</v>
      </c>
      <c r="BU127" s="43" t="e">
        <f t="shared" si="38"/>
        <v>#DIV/0!</v>
      </c>
      <c r="BV127" s="43" t="e">
        <f t="shared" si="39"/>
        <v>#VALUE!</v>
      </c>
      <c r="BW127" s="44" t="e">
        <f t="shared" si="40"/>
        <v>#REF!</v>
      </c>
      <c r="BX127" s="43" t="e">
        <f t="shared" si="41"/>
        <v>#VALUE!</v>
      </c>
      <c r="BY127" s="43" t="e">
        <f t="shared" si="42"/>
        <v>#VALUE!</v>
      </c>
      <c r="BZ127" s="44" t="e">
        <f t="shared" si="43"/>
        <v>#REF!</v>
      </c>
      <c r="CA127" s="44" t="e">
        <f t="shared" si="44"/>
        <v>#REF!</v>
      </c>
      <c r="CB127" t="str">
        <f t="shared" si="45"/>
        <v>19000100</v>
      </c>
      <c r="CC127" s="55">
        <f t="shared" si="46"/>
        <v>0</v>
      </c>
      <c r="CD127" s="114" t="e">
        <f t="shared" si="47"/>
        <v>#N/A</v>
      </c>
      <c r="CE127" s="114" t="e">
        <f t="shared" si="48"/>
        <v>#N/A</v>
      </c>
      <c r="CF127" s="114" t="e">
        <f t="shared" si="49"/>
        <v>#N/A</v>
      </c>
      <c r="CG127" s="114" t="e">
        <f t="shared" si="50"/>
        <v>#N/A</v>
      </c>
      <c r="CH127" s="114" t="e">
        <f t="shared" si="51"/>
        <v>#N/A</v>
      </c>
      <c r="CI127" s="114" t="e">
        <f t="shared" si="52"/>
        <v>#N/A</v>
      </c>
      <c r="CJ127" s="114" t="e">
        <f t="shared" si="53"/>
        <v>#N/A</v>
      </c>
      <c r="CK127" s="114" t="e">
        <f t="shared" si="54"/>
        <v>#N/A</v>
      </c>
      <c r="CL127" s="114" t="e">
        <f t="shared" si="55"/>
        <v>#N/A</v>
      </c>
    </row>
    <row r="128" spans="1:90">
      <c r="A128" s="149" t="str">
        <f t="shared" si="31"/>
        <v xml:space="preserve"> 19000100</v>
      </c>
      <c r="B128" s="153"/>
      <c r="C128" s="130"/>
      <c r="D128" s="136"/>
      <c r="E128" s="136"/>
      <c r="F128" s="136"/>
      <c r="G128" s="136"/>
      <c r="H128" s="136"/>
      <c r="I128" s="131"/>
      <c r="J128" s="168"/>
      <c r="K128" s="174"/>
      <c r="L128" s="195"/>
      <c r="M128" s="184" t="e">
        <f t="shared" si="56"/>
        <v>#DIV/0!</v>
      </c>
      <c r="N128" s="174"/>
      <c r="O128" s="195"/>
      <c r="P128" s="184" t="e">
        <f t="shared" si="57"/>
        <v>#DIV/0!</v>
      </c>
      <c r="Q128" s="174"/>
      <c r="R128" s="195"/>
      <c r="S128" s="184" t="e">
        <f t="shared" si="58"/>
        <v>#DIV/0!</v>
      </c>
      <c r="T128" s="170"/>
      <c r="U128" s="133"/>
      <c r="V128" s="133"/>
      <c r="W128" s="133"/>
      <c r="X128" s="133"/>
      <c r="Y128" s="133"/>
      <c r="Z128" s="133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61"/>
      <c r="AT128" s="193"/>
      <c r="AU128" s="136"/>
      <c r="AV128" s="184" t="e">
        <f t="shared" si="59"/>
        <v>#DIV/0!</v>
      </c>
      <c r="AW128" s="193"/>
      <c r="AX128" s="136"/>
      <c r="AY128" s="184" t="e">
        <f t="shared" si="60"/>
        <v>#DIV/0!</v>
      </c>
      <c r="AZ128" s="193"/>
      <c r="BA128" s="136"/>
      <c r="BB128" s="184" t="e">
        <f t="shared" si="61"/>
        <v>#DIV/0!</v>
      </c>
      <c r="BC128" s="153"/>
      <c r="BD128" s="136"/>
      <c r="BE128" s="136"/>
      <c r="BF128" s="136"/>
      <c r="BG128" s="136"/>
      <c r="BH128" s="136"/>
      <c r="BI128" s="136"/>
      <c r="BJ128" s="161"/>
      <c r="BK128" s="161"/>
      <c r="BL128" s="161"/>
      <c r="BM128" s="152"/>
      <c r="BN128" s="43">
        <f t="shared" si="32"/>
        <v>0</v>
      </c>
      <c r="BO128" s="43">
        <f t="shared" si="33"/>
        <v>0</v>
      </c>
      <c r="BP128" s="43" t="e">
        <f t="shared" si="34"/>
        <v>#DIV/0!</v>
      </c>
      <c r="BQ128" s="43">
        <f t="shared" si="35"/>
        <v>0</v>
      </c>
      <c r="BR128" s="43">
        <f t="shared" si="36"/>
        <v>0</v>
      </c>
      <c r="BS128" s="43" t="e">
        <f t="shared" si="37"/>
        <v>#DIV/0!</v>
      </c>
      <c r="BT128" s="43" t="e">
        <f>(#REF!*86400)/2</f>
        <v>#REF!</v>
      </c>
      <c r="BU128" s="43" t="e">
        <f t="shared" si="38"/>
        <v>#DIV/0!</v>
      </c>
      <c r="BV128" s="43" t="e">
        <f t="shared" si="39"/>
        <v>#VALUE!</v>
      </c>
      <c r="BW128" s="44" t="e">
        <f t="shared" si="40"/>
        <v>#REF!</v>
      </c>
      <c r="BX128" s="43" t="e">
        <f t="shared" si="41"/>
        <v>#VALUE!</v>
      </c>
      <c r="BY128" s="43" t="e">
        <f t="shared" si="42"/>
        <v>#VALUE!</v>
      </c>
      <c r="BZ128" s="44" t="e">
        <f t="shared" si="43"/>
        <v>#REF!</v>
      </c>
      <c r="CA128" s="44" t="e">
        <f t="shared" si="44"/>
        <v>#REF!</v>
      </c>
      <c r="CB128" t="str">
        <f t="shared" si="45"/>
        <v>19000100</v>
      </c>
      <c r="CC128" s="55">
        <f t="shared" si="46"/>
        <v>0</v>
      </c>
      <c r="CD128" s="114" t="e">
        <f t="shared" si="47"/>
        <v>#N/A</v>
      </c>
      <c r="CE128" s="114" t="e">
        <f t="shared" si="48"/>
        <v>#N/A</v>
      </c>
      <c r="CF128" s="114" t="e">
        <f t="shared" si="49"/>
        <v>#N/A</v>
      </c>
      <c r="CG128" s="114" t="e">
        <f t="shared" si="50"/>
        <v>#N/A</v>
      </c>
      <c r="CH128" s="114" t="e">
        <f t="shared" si="51"/>
        <v>#N/A</v>
      </c>
      <c r="CI128" s="114" t="e">
        <f t="shared" si="52"/>
        <v>#N/A</v>
      </c>
      <c r="CJ128" s="114" t="e">
        <f t="shared" si="53"/>
        <v>#N/A</v>
      </c>
      <c r="CK128" s="114" t="e">
        <f t="shared" si="54"/>
        <v>#N/A</v>
      </c>
      <c r="CL128" s="114" t="e">
        <f t="shared" si="55"/>
        <v>#N/A</v>
      </c>
    </row>
    <row r="129" spans="1:90">
      <c r="A129" s="149" t="str">
        <f t="shared" si="31"/>
        <v xml:space="preserve"> 19000100</v>
      </c>
      <c r="B129" s="153"/>
      <c r="C129" s="130"/>
      <c r="D129" s="136"/>
      <c r="E129" s="136"/>
      <c r="F129" s="136"/>
      <c r="G129" s="136"/>
      <c r="H129" s="136"/>
      <c r="I129" s="131"/>
      <c r="J129" s="168"/>
      <c r="K129" s="174"/>
      <c r="L129" s="195"/>
      <c r="M129" s="184" t="e">
        <f t="shared" si="56"/>
        <v>#DIV/0!</v>
      </c>
      <c r="N129" s="174"/>
      <c r="O129" s="195"/>
      <c r="P129" s="184" t="e">
        <f t="shared" si="57"/>
        <v>#DIV/0!</v>
      </c>
      <c r="Q129" s="174"/>
      <c r="R129" s="195"/>
      <c r="S129" s="184" t="e">
        <f t="shared" si="58"/>
        <v>#DIV/0!</v>
      </c>
      <c r="T129" s="170"/>
      <c r="U129" s="133"/>
      <c r="V129" s="133"/>
      <c r="W129" s="133"/>
      <c r="X129" s="133"/>
      <c r="Y129" s="133"/>
      <c r="Z129" s="133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61"/>
      <c r="AT129" s="193"/>
      <c r="AU129" s="136"/>
      <c r="AV129" s="184" t="e">
        <f t="shared" si="59"/>
        <v>#DIV/0!</v>
      </c>
      <c r="AW129" s="193"/>
      <c r="AX129" s="136"/>
      <c r="AY129" s="184" t="e">
        <f t="shared" si="60"/>
        <v>#DIV/0!</v>
      </c>
      <c r="AZ129" s="193"/>
      <c r="BA129" s="136"/>
      <c r="BB129" s="184" t="e">
        <f t="shared" si="61"/>
        <v>#DIV/0!</v>
      </c>
      <c r="BC129" s="153"/>
      <c r="BD129" s="136"/>
      <c r="BE129" s="136"/>
      <c r="BF129" s="136"/>
      <c r="BG129" s="136"/>
      <c r="BH129" s="136"/>
      <c r="BI129" s="136"/>
      <c r="BJ129" s="161"/>
      <c r="BK129" s="161"/>
      <c r="BL129" s="161"/>
      <c r="BM129" s="152"/>
      <c r="BN129" s="43">
        <f t="shared" si="32"/>
        <v>0</v>
      </c>
      <c r="BO129" s="43">
        <f t="shared" si="33"/>
        <v>0</v>
      </c>
      <c r="BP129" s="43" t="e">
        <f t="shared" si="34"/>
        <v>#DIV/0!</v>
      </c>
      <c r="BQ129" s="43">
        <f t="shared" si="35"/>
        <v>0</v>
      </c>
      <c r="BR129" s="43">
        <f t="shared" si="36"/>
        <v>0</v>
      </c>
      <c r="BS129" s="43" t="e">
        <f t="shared" si="37"/>
        <v>#DIV/0!</v>
      </c>
      <c r="BT129" s="43" t="e">
        <f>(#REF!*86400)/2</f>
        <v>#REF!</v>
      </c>
      <c r="BU129" s="43" t="e">
        <f t="shared" si="38"/>
        <v>#DIV/0!</v>
      </c>
      <c r="BV129" s="43" t="e">
        <f t="shared" si="39"/>
        <v>#VALUE!</v>
      </c>
      <c r="BW129" s="44" t="e">
        <f t="shared" si="40"/>
        <v>#REF!</v>
      </c>
      <c r="BX129" s="43" t="e">
        <f t="shared" si="41"/>
        <v>#VALUE!</v>
      </c>
      <c r="BY129" s="43" t="e">
        <f t="shared" si="42"/>
        <v>#VALUE!</v>
      </c>
      <c r="BZ129" s="44" t="e">
        <f t="shared" si="43"/>
        <v>#REF!</v>
      </c>
      <c r="CA129" s="44" t="e">
        <f t="shared" si="44"/>
        <v>#REF!</v>
      </c>
      <c r="CB129" t="str">
        <f t="shared" si="45"/>
        <v>19000100</v>
      </c>
      <c r="CC129" s="55">
        <f t="shared" si="46"/>
        <v>0</v>
      </c>
      <c r="CD129" s="114" t="e">
        <f t="shared" si="47"/>
        <v>#N/A</v>
      </c>
      <c r="CE129" s="114" t="e">
        <f t="shared" si="48"/>
        <v>#N/A</v>
      </c>
      <c r="CF129" s="114" t="e">
        <f t="shared" si="49"/>
        <v>#N/A</v>
      </c>
      <c r="CG129" s="114" t="e">
        <f t="shared" si="50"/>
        <v>#N/A</v>
      </c>
      <c r="CH129" s="114" t="e">
        <f t="shared" si="51"/>
        <v>#N/A</v>
      </c>
      <c r="CI129" s="114" t="e">
        <f t="shared" si="52"/>
        <v>#N/A</v>
      </c>
      <c r="CJ129" s="114" t="e">
        <f t="shared" si="53"/>
        <v>#N/A</v>
      </c>
      <c r="CK129" s="114" t="e">
        <f t="shared" si="54"/>
        <v>#N/A</v>
      </c>
      <c r="CL129" s="114" t="e">
        <f t="shared" si="55"/>
        <v>#N/A</v>
      </c>
    </row>
    <row r="130" spans="1:90">
      <c r="A130" s="149" t="str">
        <f t="shared" si="31"/>
        <v xml:space="preserve"> 19000100</v>
      </c>
      <c r="B130" s="153"/>
      <c r="C130" s="130"/>
      <c r="D130" s="136"/>
      <c r="E130" s="136"/>
      <c r="F130" s="136"/>
      <c r="G130" s="136"/>
      <c r="H130" s="136"/>
      <c r="I130" s="131"/>
      <c r="J130" s="168"/>
      <c r="K130" s="174"/>
      <c r="L130" s="195"/>
      <c r="M130" s="184" t="e">
        <f t="shared" si="56"/>
        <v>#DIV/0!</v>
      </c>
      <c r="N130" s="174"/>
      <c r="O130" s="195"/>
      <c r="P130" s="184" t="e">
        <f t="shared" si="57"/>
        <v>#DIV/0!</v>
      </c>
      <c r="Q130" s="174"/>
      <c r="R130" s="195"/>
      <c r="S130" s="184" t="e">
        <f t="shared" si="58"/>
        <v>#DIV/0!</v>
      </c>
      <c r="T130" s="170"/>
      <c r="U130" s="133"/>
      <c r="V130" s="133"/>
      <c r="W130" s="133"/>
      <c r="X130" s="133"/>
      <c r="Y130" s="133"/>
      <c r="Z130" s="133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61"/>
      <c r="AT130" s="193"/>
      <c r="AU130" s="136"/>
      <c r="AV130" s="184" t="e">
        <f t="shared" si="59"/>
        <v>#DIV/0!</v>
      </c>
      <c r="AW130" s="193"/>
      <c r="AX130" s="136"/>
      <c r="AY130" s="184" t="e">
        <f t="shared" si="60"/>
        <v>#DIV/0!</v>
      </c>
      <c r="AZ130" s="193"/>
      <c r="BA130" s="136"/>
      <c r="BB130" s="184" t="e">
        <f t="shared" si="61"/>
        <v>#DIV/0!</v>
      </c>
      <c r="BC130" s="153"/>
      <c r="BD130" s="136"/>
      <c r="BE130" s="136"/>
      <c r="BF130" s="136"/>
      <c r="BG130" s="136"/>
      <c r="BH130" s="136"/>
      <c r="BI130" s="136"/>
      <c r="BJ130" s="161"/>
      <c r="BK130" s="161"/>
      <c r="BL130" s="161"/>
      <c r="BM130" s="152"/>
      <c r="BN130" s="43">
        <f t="shared" si="32"/>
        <v>0</v>
      </c>
      <c r="BO130" s="43">
        <f t="shared" si="33"/>
        <v>0</v>
      </c>
      <c r="BP130" s="43" t="e">
        <f t="shared" si="34"/>
        <v>#DIV/0!</v>
      </c>
      <c r="BQ130" s="43">
        <f t="shared" si="35"/>
        <v>0</v>
      </c>
      <c r="BR130" s="43">
        <f t="shared" si="36"/>
        <v>0</v>
      </c>
      <c r="BS130" s="43" t="e">
        <f t="shared" si="37"/>
        <v>#DIV/0!</v>
      </c>
      <c r="BT130" s="43" t="e">
        <f>(#REF!*86400)/2</f>
        <v>#REF!</v>
      </c>
      <c r="BU130" s="43" t="e">
        <f t="shared" si="38"/>
        <v>#DIV/0!</v>
      </c>
      <c r="BV130" s="43" t="e">
        <f t="shared" si="39"/>
        <v>#VALUE!</v>
      </c>
      <c r="BW130" s="44" t="e">
        <f t="shared" si="40"/>
        <v>#REF!</v>
      </c>
      <c r="BX130" s="43" t="e">
        <f t="shared" si="41"/>
        <v>#VALUE!</v>
      </c>
      <c r="BY130" s="43" t="e">
        <f t="shared" si="42"/>
        <v>#VALUE!</v>
      </c>
      <c r="BZ130" s="44" t="e">
        <f t="shared" si="43"/>
        <v>#REF!</v>
      </c>
      <c r="CA130" s="44" t="e">
        <f t="shared" si="44"/>
        <v>#REF!</v>
      </c>
      <c r="CB130" t="str">
        <f t="shared" si="45"/>
        <v>19000100</v>
      </c>
      <c r="CC130" s="55">
        <f t="shared" si="46"/>
        <v>0</v>
      </c>
      <c r="CD130" s="114" t="e">
        <f t="shared" si="47"/>
        <v>#N/A</v>
      </c>
      <c r="CE130" s="114" t="e">
        <f t="shared" si="48"/>
        <v>#N/A</v>
      </c>
      <c r="CF130" s="114" t="e">
        <f t="shared" si="49"/>
        <v>#N/A</v>
      </c>
      <c r="CG130" s="114" t="e">
        <f t="shared" si="50"/>
        <v>#N/A</v>
      </c>
      <c r="CH130" s="114" t="e">
        <f t="shared" si="51"/>
        <v>#N/A</v>
      </c>
      <c r="CI130" s="114" t="e">
        <f t="shared" si="52"/>
        <v>#N/A</v>
      </c>
      <c r="CJ130" s="114" t="e">
        <f t="shared" si="53"/>
        <v>#N/A</v>
      </c>
      <c r="CK130" s="114" t="e">
        <f t="shared" si="54"/>
        <v>#N/A</v>
      </c>
      <c r="CL130" s="114" t="e">
        <f t="shared" si="55"/>
        <v>#N/A</v>
      </c>
    </row>
    <row r="131" spans="1:90">
      <c r="A131" s="149" t="str">
        <f t="shared" si="31"/>
        <v xml:space="preserve"> 19000100</v>
      </c>
      <c r="B131" s="153"/>
      <c r="C131" s="130"/>
      <c r="D131" s="136"/>
      <c r="E131" s="136"/>
      <c r="F131" s="136"/>
      <c r="G131" s="136"/>
      <c r="H131" s="136"/>
      <c r="I131" s="131"/>
      <c r="J131" s="168"/>
      <c r="K131" s="174"/>
      <c r="L131" s="195"/>
      <c r="M131" s="184" t="e">
        <f t="shared" si="56"/>
        <v>#DIV/0!</v>
      </c>
      <c r="N131" s="174"/>
      <c r="O131" s="195"/>
      <c r="P131" s="184" t="e">
        <f t="shared" si="57"/>
        <v>#DIV/0!</v>
      </c>
      <c r="Q131" s="174"/>
      <c r="R131" s="195"/>
      <c r="S131" s="184" t="e">
        <f t="shared" si="58"/>
        <v>#DIV/0!</v>
      </c>
      <c r="T131" s="170"/>
      <c r="U131" s="133"/>
      <c r="V131" s="133"/>
      <c r="W131" s="133"/>
      <c r="X131" s="133"/>
      <c r="Y131" s="133"/>
      <c r="Z131" s="133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61"/>
      <c r="AT131" s="193"/>
      <c r="AU131" s="136"/>
      <c r="AV131" s="184" t="e">
        <f t="shared" si="59"/>
        <v>#DIV/0!</v>
      </c>
      <c r="AW131" s="193"/>
      <c r="AX131" s="136"/>
      <c r="AY131" s="184" t="e">
        <f t="shared" si="60"/>
        <v>#DIV/0!</v>
      </c>
      <c r="AZ131" s="193"/>
      <c r="BA131" s="136"/>
      <c r="BB131" s="184" t="e">
        <f t="shared" si="61"/>
        <v>#DIV/0!</v>
      </c>
      <c r="BC131" s="153"/>
      <c r="BD131" s="136"/>
      <c r="BE131" s="136"/>
      <c r="BF131" s="136"/>
      <c r="BG131" s="136"/>
      <c r="BH131" s="136"/>
      <c r="BI131" s="136"/>
      <c r="BJ131" s="161"/>
      <c r="BK131" s="161"/>
      <c r="BL131" s="161"/>
      <c r="BM131" s="152"/>
      <c r="BN131" s="43">
        <f t="shared" si="32"/>
        <v>0</v>
      </c>
      <c r="BO131" s="43">
        <f t="shared" si="33"/>
        <v>0</v>
      </c>
      <c r="BP131" s="43" t="e">
        <f t="shared" si="34"/>
        <v>#DIV/0!</v>
      </c>
      <c r="BQ131" s="43">
        <f t="shared" si="35"/>
        <v>0</v>
      </c>
      <c r="BR131" s="43">
        <f t="shared" si="36"/>
        <v>0</v>
      </c>
      <c r="BS131" s="43" t="e">
        <f t="shared" si="37"/>
        <v>#DIV/0!</v>
      </c>
      <c r="BT131" s="43" t="e">
        <f>(#REF!*86400)/2</f>
        <v>#REF!</v>
      </c>
      <c r="BU131" s="43" t="e">
        <f t="shared" si="38"/>
        <v>#DIV/0!</v>
      </c>
      <c r="BV131" s="43" t="e">
        <f t="shared" si="39"/>
        <v>#VALUE!</v>
      </c>
      <c r="BW131" s="44" t="e">
        <f t="shared" si="40"/>
        <v>#REF!</v>
      </c>
      <c r="BX131" s="43" t="e">
        <f t="shared" si="41"/>
        <v>#VALUE!</v>
      </c>
      <c r="BY131" s="43" t="e">
        <f t="shared" si="42"/>
        <v>#VALUE!</v>
      </c>
      <c r="BZ131" s="44" t="e">
        <f t="shared" si="43"/>
        <v>#REF!</v>
      </c>
      <c r="CA131" s="44" t="e">
        <f t="shared" si="44"/>
        <v>#REF!</v>
      </c>
      <c r="CB131" t="str">
        <f t="shared" si="45"/>
        <v>19000100</v>
      </c>
      <c r="CC131" s="55">
        <f t="shared" si="46"/>
        <v>0</v>
      </c>
      <c r="CD131" s="114" t="e">
        <f t="shared" si="47"/>
        <v>#N/A</v>
      </c>
      <c r="CE131" s="114" t="e">
        <f t="shared" si="48"/>
        <v>#N/A</v>
      </c>
      <c r="CF131" s="114" t="e">
        <f t="shared" si="49"/>
        <v>#N/A</v>
      </c>
      <c r="CG131" s="114" t="e">
        <f t="shared" si="50"/>
        <v>#N/A</v>
      </c>
      <c r="CH131" s="114" t="e">
        <f t="shared" si="51"/>
        <v>#N/A</v>
      </c>
      <c r="CI131" s="114" t="e">
        <f t="shared" si="52"/>
        <v>#N/A</v>
      </c>
      <c r="CJ131" s="114" t="e">
        <f t="shared" si="53"/>
        <v>#N/A</v>
      </c>
      <c r="CK131" s="114" t="e">
        <f t="shared" si="54"/>
        <v>#N/A</v>
      </c>
      <c r="CL131" s="114" t="e">
        <f t="shared" si="55"/>
        <v>#N/A</v>
      </c>
    </row>
    <row r="132" spans="1:90">
      <c r="A132" s="149" t="str">
        <f t="shared" si="31"/>
        <v xml:space="preserve"> 19000100</v>
      </c>
      <c r="B132" s="153"/>
      <c r="C132" s="130"/>
      <c r="D132" s="136"/>
      <c r="E132" s="136"/>
      <c r="F132" s="136"/>
      <c r="G132" s="136"/>
      <c r="H132" s="136"/>
      <c r="I132" s="131"/>
      <c r="J132" s="168"/>
      <c r="K132" s="174"/>
      <c r="L132" s="195"/>
      <c r="M132" s="184" t="e">
        <f t="shared" si="56"/>
        <v>#DIV/0!</v>
      </c>
      <c r="N132" s="174"/>
      <c r="O132" s="195"/>
      <c r="P132" s="184" t="e">
        <f t="shared" si="57"/>
        <v>#DIV/0!</v>
      </c>
      <c r="Q132" s="174"/>
      <c r="R132" s="195"/>
      <c r="S132" s="184" t="e">
        <f t="shared" si="58"/>
        <v>#DIV/0!</v>
      </c>
      <c r="T132" s="170"/>
      <c r="U132" s="133"/>
      <c r="V132" s="133"/>
      <c r="W132" s="133"/>
      <c r="X132" s="133"/>
      <c r="Y132" s="133"/>
      <c r="Z132" s="133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61"/>
      <c r="AT132" s="193"/>
      <c r="AU132" s="136"/>
      <c r="AV132" s="184" t="e">
        <f t="shared" si="59"/>
        <v>#DIV/0!</v>
      </c>
      <c r="AW132" s="193"/>
      <c r="AX132" s="136"/>
      <c r="AY132" s="184" t="e">
        <f t="shared" si="60"/>
        <v>#DIV/0!</v>
      </c>
      <c r="AZ132" s="193"/>
      <c r="BA132" s="136"/>
      <c r="BB132" s="184" t="e">
        <f t="shared" si="61"/>
        <v>#DIV/0!</v>
      </c>
      <c r="BC132" s="153"/>
      <c r="BD132" s="136"/>
      <c r="BE132" s="136"/>
      <c r="BF132" s="136"/>
      <c r="BG132" s="136"/>
      <c r="BH132" s="136"/>
      <c r="BI132" s="136"/>
      <c r="BJ132" s="161"/>
      <c r="BK132" s="161"/>
      <c r="BL132" s="161"/>
      <c r="BM132" s="152"/>
      <c r="BN132" s="43">
        <f t="shared" si="32"/>
        <v>0</v>
      </c>
      <c r="BO132" s="43">
        <f t="shared" si="33"/>
        <v>0</v>
      </c>
      <c r="BP132" s="43" t="e">
        <f t="shared" si="34"/>
        <v>#DIV/0!</v>
      </c>
      <c r="BQ132" s="43">
        <f t="shared" si="35"/>
        <v>0</v>
      </c>
      <c r="BR132" s="43">
        <f t="shared" si="36"/>
        <v>0</v>
      </c>
      <c r="BS132" s="43" t="e">
        <f t="shared" si="37"/>
        <v>#DIV/0!</v>
      </c>
      <c r="BT132" s="43" t="e">
        <f>(#REF!*86400)/2</f>
        <v>#REF!</v>
      </c>
      <c r="BU132" s="43" t="e">
        <f t="shared" si="38"/>
        <v>#DIV/0!</v>
      </c>
      <c r="BV132" s="43" t="e">
        <f t="shared" si="39"/>
        <v>#VALUE!</v>
      </c>
      <c r="BW132" s="44" t="e">
        <f t="shared" si="40"/>
        <v>#REF!</v>
      </c>
      <c r="BX132" s="43" t="e">
        <f t="shared" si="41"/>
        <v>#VALUE!</v>
      </c>
      <c r="BY132" s="43" t="e">
        <f t="shared" si="42"/>
        <v>#VALUE!</v>
      </c>
      <c r="BZ132" s="44" t="e">
        <f t="shared" si="43"/>
        <v>#REF!</v>
      </c>
      <c r="CA132" s="44" t="e">
        <f t="shared" si="44"/>
        <v>#REF!</v>
      </c>
      <c r="CB132" t="str">
        <f t="shared" si="45"/>
        <v>19000100</v>
      </c>
      <c r="CC132" s="55">
        <f t="shared" si="46"/>
        <v>0</v>
      </c>
      <c r="CD132" s="114" t="e">
        <f t="shared" si="47"/>
        <v>#N/A</v>
      </c>
      <c r="CE132" s="114" t="e">
        <f t="shared" si="48"/>
        <v>#N/A</v>
      </c>
      <c r="CF132" s="114" t="e">
        <f t="shared" si="49"/>
        <v>#N/A</v>
      </c>
      <c r="CG132" s="114" t="e">
        <f t="shared" si="50"/>
        <v>#N/A</v>
      </c>
      <c r="CH132" s="114" t="e">
        <f t="shared" si="51"/>
        <v>#N/A</v>
      </c>
      <c r="CI132" s="114" t="e">
        <f t="shared" si="52"/>
        <v>#N/A</v>
      </c>
      <c r="CJ132" s="114" t="e">
        <f t="shared" si="53"/>
        <v>#N/A</v>
      </c>
      <c r="CK132" s="114" t="e">
        <f t="shared" si="54"/>
        <v>#N/A</v>
      </c>
      <c r="CL132" s="114" t="e">
        <f t="shared" si="55"/>
        <v>#N/A</v>
      </c>
    </row>
    <row r="133" spans="1:90">
      <c r="A133" s="149" t="str">
        <f t="shared" si="31"/>
        <v xml:space="preserve"> 19000100</v>
      </c>
      <c r="B133" s="153"/>
      <c r="C133" s="130"/>
      <c r="D133" s="136"/>
      <c r="E133" s="136"/>
      <c r="F133" s="136"/>
      <c r="G133" s="136"/>
      <c r="H133" s="136"/>
      <c r="I133" s="131"/>
      <c r="J133" s="168"/>
      <c r="K133" s="174"/>
      <c r="L133" s="195"/>
      <c r="M133" s="184" t="e">
        <f t="shared" si="56"/>
        <v>#DIV/0!</v>
      </c>
      <c r="N133" s="174"/>
      <c r="O133" s="195"/>
      <c r="P133" s="184" t="e">
        <f t="shared" si="57"/>
        <v>#DIV/0!</v>
      </c>
      <c r="Q133" s="174"/>
      <c r="R133" s="195"/>
      <c r="S133" s="184" t="e">
        <f t="shared" si="58"/>
        <v>#DIV/0!</v>
      </c>
      <c r="T133" s="170"/>
      <c r="U133" s="133"/>
      <c r="V133" s="133"/>
      <c r="W133" s="133"/>
      <c r="X133" s="133"/>
      <c r="Y133" s="133"/>
      <c r="Z133" s="133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61"/>
      <c r="AT133" s="193"/>
      <c r="AU133" s="136"/>
      <c r="AV133" s="184" t="e">
        <f t="shared" si="59"/>
        <v>#DIV/0!</v>
      </c>
      <c r="AW133" s="193"/>
      <c r="AX133" s="136"/>
      <c r="AY133" s="184" t="e">
        <f t="shared" si="60"/>
        <v>#DIV/0!</v>
      </c>
      <c r="AZ133" s="193"/>
      <c r="BA133" s="136"/>
      <c r="BB133" s="184" t="e">
        <f t="shared" si="61"/>
        <v>#DIV/0!</v>
      </c>
      <c r="BC133" s="153"/>
      <c r="BD133" s="136"/>
      <c r="BE133" s="136"/>
      <c r="BF133" s="136"/>
      <c r="BG133" s="136"/>
      <c r="BH133" s="136"/>
      <c r="BI133" s="136"/>
      <c r="BJ133" s="161"/>
      <c r="BK133" s="161"/>
      <c r="BL133" s="161"/>
      <c r="BM133" s="152"/>
      <c r="BN133" s="43">
        <f t="shared" si="32"/>
        <v>0</v>
      </c>
      <c r="BO133" s="43">
        <f t="shared" si="33"/>
        <v>0</v>
      </c>
      <c r="BP133" s="43" t="e">
        <f t="shared" si="34"/>
        <v>#DIV/0!</v>
      </c>
      <c r="BQ133" s="43">
        <f t="shared" si="35"/>
        <v>0</v>
      </c>
      <c r="BR133" s="43">
        <f t="shared" si="36"/>
        <v>0</v>
      </c>
      <c r="BS133" s="43" t="e">
        <f t="shared" si="37"/>
        <v>#DIV/0!</v>
      </c>
      <c r="BT133" s="43" t="e">
        <f>(#REF!*86400)/2</f>
        <v>#REF!</v>
      </c>
      <c r="BU133" s="43" t="e">
        <f t="shared" si="38"/>
        <v>#DIV/0!</v>
      </c>
      <c r="BV133" s="43" t="e">
        <f t="shared" si="39"/>
        <v>#VALUE!</v>
      </c>
      <c r="BW133" s="44" t="e">
        <f t="shared" si="40"/>
        <v>#REF!</v>
      </c>
      <c r="BX133" s="43" t="e">
        <f t="shared" si="41"/>
        <v>#VALUE!</v>
      </c>
      <c r="BY133" s="43" t="e">
        <f t="shared" si="42"/>
        <v>#VALUE!</v>
      </c>
      <c r="BZ133" s="44" t="e">
        <f t="shared" si="43"/>
        <v>#REF!</v>
      </c>
      <c r="CA133" s="44" t="e">
        <f t="shared" si="44"/>
        <v>#REF!</v>
      </c>
      <c r="CB133" t="str">
        <f t="shared" si="45"/>
        <v>19000100</v>
      </c>
      <c r="CC133" s="55">
        <f t="shared" si="46"/>
        <v>0</v>
      </c>
      <c r="CD133" s="114" t="e">
        <f t="shared" si="47"/>
        <v>#N/A</v>
      </c>
      <c r="CE133" s="114" t="e">
        <f t="shared" si="48"/>
        <v>#N/A</v>
      </c>
      <c r="CF133" s="114" t="e">
        <f t="shared" si="49"/>
        <v>#N/A</v>
      </c>
      <c r="CG133" s="114" t="e">
        <f t="shared" si="50"/>
        <v>#N/A</v>
      </c>
      <c r="CH133" s="114" t="e">
        <f t="shared" si="51"/>
        <v>#N/A</v>
      </c>
      <c r="CI133" s="114" t="e">
        <f t="shared" si="52"/>
        <v>#N/A</v>
      </c>
      <c r="CJ133" s="114" t="e">
        <f t="shared" si="53"/>
        <v>#N/A</v>
      </c>
      <c r="CK133" s="114" t="e">
        <f t="shared" si="54"/>
        <v>#N/A</v>
      </c>
      <c r="CL133" s="114" t="e">
        <f t="shared" si="55"/>
        <v>#N/A</v>
      </c>
    </row>
    <row r="134" spans="1:90">
      <c r="A134" s="149" t="str">
        <f t="shared" si="31"/>
        <v xml:space="preserve"> 19000100</v>
      </c>
      <c r="B134" s="153"/>
      <c r="C134" s="130"/>
      <c r="D134" s="136"/>
      <c r="E134" s="136"/>
      <c r="F134" s="136"/>
      <c r="G134" s="136"/>
      <c r="H134" s="136"/>
      <c r="I134" s="131"/>
      <c r="J134" s="168"/>
      <c r="K134" s="174"/>
      <c r="L134" s="195"/>
      <c r="M134" s="184" t="e">
        <f t="shared" si="56"/>
        <v>#DIV/0!</v>
      </c>
      <c r="N134" s="174"/>
      <c r="O134" s="195"/>
      <c r="P134" s="184" t="e">
        <f t="shared" si="57"/>
        <v>#DIV/0!</v>
      </c>
      <c r="Q134" s="174"/>
      <c r="R134" s="195"/>
      <c r="S134" s="184" t="e">
        <f t="shared" si="58"/>
        <v>#DIV/0!</v>
      </c>
      <c r="T134" s="170"/>
      <c r="U134" s="133"/>
      <c r="V134" s="133"/>
      <c r="W134" s="133"/>
      <c r="X134" s="133"/>
      <c r="Y134" s="133"/>
      <c r="Z134" s="133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61"/>
      <c r="AT134" s="193"/>
      <c r="AU134" s="136"/>
      <c r="AV134" s="184" t="e">
        <f t="shared" si="59"/>
        <v>#DIV/0!</v>
      </c>
      <c r="AW134" s="193"/>
      <c r="AX134" s="136"/>
      <c r="AY134" s="184" t="e">
        <f t="shared" si="60"/>
        <v>#DIV/0!</v>
      </c>
      <c r="AZ134" s="193"/>
      <c r="BA134" s="136"/>
      <c r="BB134" s="184" t="e">
        <f t="shared" si="61"/>
        <v>#DIV/0!</v>
      </c>
      <c r="BC134" s="153"/>
      <c r="BD134" s="136"/>
      <c r="BE134" s="136"/>
      <c r="BF134" s="136"/>
      <c r="BG134" s="136"/>
      <c r="BH134" s="136"/>
      <c r="BI134" s="136"/>
      <c r="BJ134" s="161"/>
      <c r="BK134" s="161"/>
      <c r="BL134" s="161"/>
      <c r="BM134" s="152"/>
      <c r="BN134" s="43">
        <f t="shared" si="32"/>
        <v>0</v>
      </c>
      <c r="BO134" s="43">
        <f t="shared" si="33"/>
        <v>0</v>
      </c>
      <c r="BP134" s="43" t="e">
        <f t="shared" si="34"/>
        <v>#DIV/0!</v>
      </c>
      <c r="BQ134" s="43">
        <f t="shared" si="35"/>
        <v>0</v>
      </c>
      <c r="BR134" s="43">
        <f t="shared" si="36"/>
        <v>0</v>
      </c>
      <c r="BS134" s="43" t="e">
        <f t="shared" si="37"/>
        <v>#DIV/0!</v>
      </c>
      <c r="BT134" s="43" t="e">
        <f>(#REF!*86400)/2</f>
        <v>#REF!</v>
      </c>
      <c r="BU134" s="43" t="e">
        <f t="shared" si="38"/>
        <v>#DIV/0!</v>
      </c>
      <c r="BV134" s="43" t="e">
        <f t="shared" si="39"/>
        <v>#VALUE!</v>
      </c>
      <c r="BW134" s="44" t="e">
        <f t="shared" si="40"/>
        <v>#REF!</v>
      </c>
      <c r="BX134" s="43" t="e">
        <f t="shared" si="41"/>
        <v>#VALUE!</v>
      </c>
      <c r="BY134" s="43" t="e">
        <f t="shared" si="42"/>
        <v>#VALUE!</v>
      </c>
      <c r="BZ134" s="44" t="e">
        <f t="shared" si="43"/>
        <v>#REF!</v>
      </c>
      <c r="CA134" s="44" t="e">
        <f t="shared" si="44"/>
        <v>#REF!</v>
      </c>
      <c r="CB134" t="str">
        <f t="shared" si="45"/>
        <v>19000100</v>
      </c>
      <c r="CC134" s="55">
        <f t="shared" si="46"/>
        <v>0</v>
      </c>
      <c r="CD134" s="114" t="e">
        <f t="shared" si="47"/>
        <v>#N/A</v>
      </c>
      <c r="CE134" s="114" t="e">
        <f t="shared" si="48"/>
        <v>#N/A</v>
      </c>
      <c r="CF134" s="114" t="e">
        <f t="shared" si="49"/>
        <v>#N/A</v>
      </c>
      <c r="CG134" s="114" t="e">
        <f t="shared" si="50"/>
        <v>#N/A</v>
      </c>
      <c r="CH134" s="114" t="e">
        <f t="shared" si="51"/>
        <v>#N/A</v>
      </c>
      <c r="CI134" s="114" t="e">
        <f t="shared" si="52"/>
        <v>#N/A</v>
      </c>
      <c r="CJ134" s="114" t="e">
        <f t="shared" si="53"/>
        <v>#N/A</v>
      </c>
      <c r="CK134" s="114" t="e">
        <f t="shared" si="54"/>
        <v>#N/A</v>
      </c>
      <c r="CL134" s="114" t="e">
        <f t="shared" si="55"/>
        <v>#N/A</v>
      </c>
    </row>
    <row r="135" spans="1:90">
      <c r="A135" s="149" t="str">
        <f t="shared" si="31"/>
        <v xml:space="preserve"> 19000100</v>
      </c>
      <c r="B135" s="153"/>
      <c r="C135" s="130"/>
      <c r="D135" s="136"/>
      <c r="E135" s="136"/>
      <c r="F135" s="136"/>
      <c r="G135" s="136"/>
      <c r="H135" s="136"/>
      <c r="I135" s="131"/>
      <c r="J135" s="168"/>
      <c r="K135" s="174"/>
      <c r="L135" s="195"/>
      <c r="M135" s="184" t="e">
        <f t="shared" si="56"/>
        <v>#DIV/0!</v>
      </c>
      <c r="N135" s="174"/>
      <c r="O135" s="195"/>
      <c r="P135" s="184" t="e">
        <f t="shared" si="57"/>
        <v>#DIV/0!</v>
      </c>
      <c r="Q135" s="174"/>
      <c r="R135" s="195"/>
      <c r="S135" s="184" t="e">
        <f t="shared" si="58"/>
        <v>#DIV/0!</v>
      </c>
      <c r="T135" s="170"/>
      <c r="U135" s="133"/>
      <c r="V135" s="133"/>
      <c r="W135" s="133"/>
      <c r="X135" s="133"/>
      <c r="Y135" s="133"/>
      <c r="Z135" s="133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61"/>
      <c r="AT135" s="193"/>
      <c r="AU135" s="136"/>
      <c r="AV135" s="184" t="e">
        <f t="shared" si="59"/>
        <v>#DIV/0!</v>
      </c>
      <c r="AW135" s="193"/>
      <c r="AX135" s="136"/>
      <c r="AY135" s="184" t="e">
        <f t="shared" si="60"/>
        <v>#DIV/0!</v>
      </c>
      <c r="AZ135" s="193"/>
      <c r="BA135" s="136"/>
      <c r="BB135" s="184" t="e">
        <f t="shared" si="61"/>
        <v>#DIV/0!</v>
      </c>
      <c r="BC135" s="153"/>
      <c r="BD135" s="136"/>
      <c r="BE135" s="136"/>
      <c r="BF135" s="136"/>
      <c r="BG135" s="136"/>
      <c r="BH135" s="136"/>
      <c r="BI135" s="136"/>
      <c r="BJ135" s="161"/>
      <c r="BK135" s="161"/>
      <c r="BL135" s="161"/>
      <c r="BM135" s="152"/>
      <c r="BN135" s="43">
        <f t="shared" si="32"/>
        <v>0</v>
      </c>
      <c r="BO135" s="43">
        <f t="shared" si="33"/>
        <v>0</v>
      </c>
      <c r="BP135" s="43" t="e">
        <f t="shared" si="34"/>
        <v>#DIV/0!</v>
      </c>
      <c r="BQ135" s="43">
        <f t="shared" si="35"/>
        <v>0</v>
      </c>
      <c r="BR135" s="43">
        <f t="shared" si="36"/>
        <v>0</v>
      </c>
      <c r="BS135" s="43" t="e">
        <f t="shared" si="37"/>
        <v>#DIV/0!</v>
      </c>
      <c r="BT135" s="43" t="e">
        <f>(#REF!*86400)/2</f>
        <v>#REF!</v>
      </c>
      <c r="BU135" s="43" t="e">
        <f t="shared" si="38"/>
        <v>#DIV/0!</v>
      </c>
      <c r="BV135" s="43" t="e">
        <f t="shared" si="39"/>
        <v>#VALUE!</v>
      </c>
      <c r="BW135" s="44" t="e">
        <f t="shared" si="40"/>
        <v>#REF!</v>
      </c>
      <c r="BX135" s="43" t="e">
        <f t="shared" si="41"/>
        <v>#VALUE!</v>
      </c>
      <c r="BY135" s="43" t="e">
        <f t="shared" si="42"/>
        <v>#VALUE!</v>
      </c>
      <c r="BZ135" s="44" t="e">
        <f t="shared" si="43"/>
        <v>#REF!</v>
      </c>
      <c r="CA135" s="44" t="e">
        <f t="shared" si="44"/>
        <v>#REF!</v>
      </c>
      <c r="CB135" t="str">
        <f t="shared" si="45"/>
        <v>19000100</v>
      </c>
      <c r="CC135" s="55">
        <f t="shared" si="46"/>
        <v>0</v>
      </c>
      <c r="CD135" s="114" t="e">
        <f t="shared" si="47"/>
        <v>#N/A</v>
      </c>
      <c r="CE135" s="114" t="e">
        <f t="shared" si="48"/>
        <v>#N/A</v>
      </c>
      <c r="CF135" s="114" t="e">
        <f t="shared" si="49"/>
        <v>#N/A</v>
      </c>
      <c r="CG135" s="114" t="e">
        <f t="shared" si="50"/>
        <v>#N/A</v>
      </c>
      <c r="CH135" s="114" t="e">
        <f t="shared" si="51"/>
        <v>#N/A</v>
      </c>
      <c r="CI135" s="114" t="e">
        <f t="shared" si="52"/>
        <v>#N/A</v>
      </c>
      <c r="CJ135" s="114" t="e">
        <f t="shared" si="53"/>
        <v>#N/A</v>
      </c>
      <c r="CK135" s="114" t="e">
        <f t="shared" si="54"/>
        <v>#N/A</v>
      </c>
      <c r="CL135" s="114" t="e">
        <f t="shared" si="55"/>
        <v>#N/A</v>
      </c>
    </row>
    <row r="136" spans="1:90">
      <c r="A136" s="149" t="str">
        <f t="shared" si="31"/>
        <v xml:space="preserve"> 19000100</v>
      </c>
      <c r="B136" s="153"/>
      <c r="C136" s="130"/>
      <c r="D136" s="136"/>
      <c r="E136" s="136"/>
      <c r="F136" s="136"/>
      <c r="G136" s="136"/>
      <c r="H136" s="136"/>
      <c r="I136" s="131"/>
      <c r="J136" s="168"/>
      <c r="K136" s="174"/>
      <c r="L136" s="195"/>
      <c r="M136" s="184" t="e">
        <f t="shared" si="56"/>
        <v>#DIV/0!</v>
      </c>
      <c r="N136" s="174"/>
      <c r="O136" s="195"/>
      <c r="P136" s="184" t="e">
        <f t="shared" si="57"/>
        <v>#DIV/0!</v>
      </c>
      <c r="Q136" s="174"/>
      <c r="R136" s="195"/>
      <c r="S136" s="184" t="e">
        <f t="shared" si="58"/>
        <v>#DIV/0!</v>
      </c>
      <c r="T136" s="170"/>
      <c r="U136" s="133"/>
      <c r="V136" s="133"/>
      <c r="W136" s="133"/>
      <c r="X136" s="133"/>
      <c r="Y136" s="133"/>
      <c r="Z136" s="133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61"/>
      <c r="AT136" s="193"/>
      <c r="AU136" s="136"/>
      <c r="AV136" s="184" t="e">
        <f t="shared" si="59"/>
        <v>#DIV/0!</v>
      </c>
      <c r="AW136" s="193"/>
      <c r="AX136" s="136"/>
      <c r="AY136" s="184" t="e">
        <f t="shared" si="60"/>
        <v>#DIV/0!</v>
      </c>
      <c r="AZ136" s="193"/>
      <c r="BA136" s="136"/>
      <c r="BB136" s="184" t="e">
        <f t="shared" si="61"/>
        <v>#DIV/0!</v>
      </c>
      <c r="BC136" s="153"/>
      <c r="BD136" s="136"/>
      <c r="BE136" s="136"/>
      <c r="BF136" s="136"/>
      <c r="BG136" s="136"/>
      <c r="BH136" s="136"/>
      <c r="BI136" s="136"/>
      <c r="BJ136" s="161"/>
      <c r="BK136" s="161"/>
      <c r="BL136" s="161"/>
      <c r="BM136" s="152"/>
      <c r="BN136" s="43">
        <f t="shared" si="32"/>
        <v>0</v>
      </c>
      <c r="BO136" s="43">
        <f t="shared" si="33"/>
        <v>0</v>
      </c>
      <c r="BP136" s="43" t="e">
        <f t="shared" si="34"/>
        <v>#DIV/0!</v>
      </c>
      <c r="BQ136" s="43">
        <f t="shared" si="35"/>
        <v>0</v>
      </c>
      <c r="BR136" s="43">
        <f t="shared" si="36"/>
        <v>0</v>
      </c>
      <c r="BS136" s="43" t="e">
        <f t="shared" si="37"/>
        <v>#DIV/0!</v>
      </c>
      <c r="BT136" s="43" t="e">
        <f>(#REF!*86400)/2</f>
        <v>#REF!</v>
      </c>
      <c r="BU136" s="43" t="e">
        <f t="shared" si="38"/>
        <v>#DIV/0!</v>
      </c>
      <c r="BV136" s="43" t="e">
        <f t="shared" si="39"/>
        <v>#VALUE!</v>
      </c>
      <c r="BW136" s="44" t="e">
        <f t="shared" si="40"/>
        <v>#REF!</v>
      </c>
      <c r="BX136" s="43" t="e">
        <f t="shared" si="41"/>
        <v>#VALUE!</v>
      </c>
      <c r="BY136" s="43" t="e">
        <f t="shared" si="42"/>
        <v>#VALUE!</v>
      </c>
      <c r="BZ136" s="44" t="e">
        <f t="shared" si="43"/>
        <v>#REF!</v>
      </c>
      <c r="CA136" s="44" t="e">
        <f t="shared" si="44"/>
        <v>#REF!</v>
      </c>
      <c r="CB136" t="str">
        <f t="shared" si="45"/>
        <v>19000100</v>
      </c>
      <c r="CC136" s="55">
        <f t="shared" si="46"/>
        <v>0</v>
      </c>
      <c r="CD136" s="114" t="e">
        <f t="shared" si="47"/>
        <v>#N/A</v>
      </c>
      <c r="CE136" s="114" t="e">
        <f t="shared" si="48"/>
        <v>#N/A</v>
      </c>
      <c r="CF136" s="114" t="e">
        <f t="shared" si="49"/>
        <v>#N/A</v>
      </c>
      <c r="CG136" s="114" t="e">
        <f t="shared" si="50"/>
        <v>#N/A</v>
      </c>
      <c r="CH136" s="114" t="e">
        <f t="shared" si="51"/>
        <v>#N/A</v>
      </c>
      <c r="CI136" s="114" t="e">
        <f t="shared" si="52"/>
        <v>#N/A</v>
      </c>
      <c r="CJ136" s="114" t="e">
        <f t="shared" si="53"/>
        <v>#N/A</v>
      </c>
      <c r="CK136" s="114" t="e">
        <f t="shared" si="54"/>
        <v>#N/A</v>
      </c>
      <c r="CL136" s="114" t="e">
        <f t="shared" si="55"/>
        <v>#N/A</v>
      </c>
    </row>
    <row r="137" spans="1:90">
      <c r="A137" s="149" t="str">
        <f t="shared" si="31"/>
        <v xml:space="preserve"> 19000100</v>
      </c>
      <c r="B137" s="153"/>
      <c r="C137" s="130"/>
      <c r="D137" s="136"/>
      <c r="E137" s="136"/>
      <c r="F137" s="136"/>
      <c r="G137" s="136"/>
      <c r="H137" s="136"/>
      <c r="I137" s="131"/>
      <c r="J137" s="168"/>
      <c r="K137" s="174"/>
      <c r="L137" s="195"/>
      <c r="M137" s="184" t="e">
        <f t="shared" si="56"/>
        <v>#DIV/0!</v>
      </c>
      <c r="N137" s="174"/>
      <c r="O137" s="195"/>
      <c r="P137" s="184" t="e">
        <f t="shared" si="57"/>
        <v>#DIV/0!</v>
      </c>
      <c r="Q137" s="174"/>
      <c r="R137" s="195"/>
      <c r="S137" s="184" t="e">
        <f t="shared" si="58"/>
        <v>#DIV/0!</v>
      </c>
      <c r="T137" s="170"/>
      <c r="U137" s="133"/>
      <c r="V137" s="133"/>
      <c r="W137" s="133"/>
      <c r="X137" s="133"/>
      <c r="Y137" s="133"/>
      <c r="Z137" s="133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61"/>
      <c r="AT137" s="193"/>
      <c r="AU137" s="136"/>
      <c r="AV137" s="184" t="e">
        <f t="shared" si="59"/>
        <v>#DIV/0!</v>
      </c>
      <c r="AW137" s="193"/>
      <c r="AX137" s="136"/>
      <c r="AY137" s="184" t="e">
        <f t="shared" si="60"/>
        <v>#DIV/0!</v>
      </c>
      <c r="AZ137" s="193"/>
      <c r="BA137" s="136"/>
      <c r="BB137" s="184" t="e">
        <f t="shared" si="61"/>
        <v>#DIV/0!</v>
      </c>
      <c r="BC137" s="153"/>
      <c r="BD137" s="136"/>
      <c r="BE137" s="136"/>
      <c r="BF137" s="136"/>
      <c r="BG137" s="136"/>
      <c r="BH137" s="136"/>
      <c r="BI137" s="136"/>
      <c r="BJ137" s="161"/>
      <c r="BK137" s="161"/>
      <c r="BL137" s="161"/>
      <c r="BM137" s="152"/>
      <c r="BN137" s="43">
        <f t="shared" si="32"/>
        <v>0</v>
      </c>
      <c r="BO137" s="43">
        <f t="shared" si="33"/>
        <v>0</v>
      </c>
      <c r="BP137" s="43" t="e">
        <f t="shared" si="34"/>
        <v>#DIV/0!</v>
      </c>
      <c r="BQ137" s="43">
        <f t="shared" si="35"/>
        <v>0</v>
      </c>
      <c r="BR137" s="43">
        <f t="shared" si="36"/>
        <v>0</v>
      </c>
      <c r="BS137" s="43" t="e">
        <f t="shared" si="37"/>
        <v>#DIV/0!</v>
      </c>
      <c r="BT137" s="43" t="e">
        <f>(#REF!*86400)/2</f>
        <v>#REF!</v>
      </c>
      <c r="BU137" s="43" t="e">
        <f t="shared" si="38"/>
        <v>#DIV/0!</v>
      </c>
      <c r="BV137" s="43" t="e">
        <f t="shared" si="39"/>
        <v>#VALUE!</v>
      </c>
      <c r="BW137" s="44" t="e">
        <f t="shared" si="40"/>
        <v>#REF!</v>
      </c>
      <c r="BX137" s="43" t="e">
        <f t="shared" si="41"/>
        <v>#VALUE!</v>
      </c>
      <c r="BY137" s="43" t="e">
        <f t="shared" si="42"/>
        <v>#VALUE!</v>
      </c>
      <c r="BZ137" s="44" t="e">
        <f t="shared" si="43"/>
        <v>#REF!</v>
      </c>
      <c r="CA137" s="44" t="e">
        <f t="shared" si="44"/>
        <v>#REF!</v>
      </c>
      <c r="CB137" t="str">
        <f t="shared" si="45"/>
        <v>19000100</v>
      </c>
      <c r="CC137" s="55">
        <f t="shared" si="46"/>
        <v>0</v>
      </c>
      <c r="CD137" s="114" t="e">
        <f t="shared" si="47"/>
        <v>#N/A</v>
      </c>
      <c r="CE137" s="114" t="e">
        <f t="shared" si="48"/>
        <v>#N/A</v>
      </c>
      <c r="CF137" s="114" t="e">
        <f t="shared" si="49"/>
        <v>#N/A</v>
      </c>
      <c r="CG137" s="114" t="e">
        <f t="shared" si="50"/>
        <v>#N/A</v>
      </c>
      <c r="CH137" s="114" t="e">
        <f t="shared" si="51"/>
        <v>#N/A</v>
      </c>
      <c r="CI137" s="114" t="e">
        <f t="shared" si="52"/>
        <v>#N/A</v>
      </c>
      <c r="CJ137" s="114" t="e">
        <f t="shared" si="53"/>
        <v>#N/A</v>
      </c>
      <c r="CK137" s="114" t="e">
        <f t="shared" si="54"/>
        <v>#N/A</v>
      </c>
      <c r="CL137" s="114" t="e">
        <f t="shared" si="55"/>
        <v>#N/A</v>
      </c>
    </row>
    <row r="138" spans="1:90">
      <c r="A138" s="149" t="str">
        <f t="shared" si="31"/>
        <v xml:space="preserve"> 19000100</v>
      </c>
      <c r="B138" s="153"/>
      <c r="C138" s="130"/>
      <c r="D138" s="136"/>
      <c r="E138" s="136"/>
      <c r="F138" s="136"/>
      <c r="G138" s="136"/>
      <c r="H138" s="136"/>
      <c r="I138" s="131"/>
      <c r="J138" s="168"/>
      <c r="K138" s="174"/>
      <c r="L138" s="195"/>
      <c r="M138" s="184" t="e">
        <f t="shared" si="56"/>
        <v>#DIV/0!</v>
      </c>
      <c r="N138" s="174"/>
      <c r="O138" s="195"/>
      <c r="P138" s="184" t="e">
        <f t="shared" si="57"/>
        <v>#DIV/0!</v>
      </c>
      <c r="Q138" s="174"/>
      <c r="R138" s="195"/>
      <c r="S138" s="184" t="e">
        <f t="shared" si="58"/>
        <v>#DIV/0!</v>
      </c>
      <c r="T138" s="170"/>
      <c r="U138" s="133"/>
      <c r="V138" s="133"/>
      <c r="W138" s="133"/>
      <c r="X138" s="133"/>
      <c r="Y138" s="133"/>
      <c r="Z138" s="133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61"/>
      <c r="AT138" s="193"/>
      <c r="AU138" s="136"/>
      <c r="AV138" s="184" t="e">
        <f t="shared" si="59"/>
        <v>#DIV/0!</v>
      </c>
      <c r="AW138" s="193"/>
      <c r="AX138" s="136"/>
      <c r="AY138" s="184" t="e">
        <f t="shared" si="60"/>
        <v>#DIV/0!</v>
      </c>
      <c r="AZ138" s="193"/>
      <c r="BA138" s="136"/>
      <c r="BB138" s="184" t="e">
        <f t="shared" si="61"/>
        <v>#DIV/0!</v>
      </c>
      <c r="BC138" s="153"/>
      <c r="BD138" s="136"/>
      <c r="BE138" s="136"/>
      <c r="BF138" s="136"/>
      <c r="BG138" s="136"/>
      <c r="BH138" s="136"/>
      <c r="BI138" s="136"/>
      <c r="BJ138" s="161"/>
      <c r="BK138" s="161"/>
      <c r="BL138" s="161"/>
      <c r="BM138" s="152"/>
      <c r="BN138" s="43">
        <f t="shared" si="32"/>
        <v>0</v>
      </c>
      <c r="BO138" s="43">
        <f t="shared" si="33"/>
        <v>0</v>
      </c>
      <c r="BP138" s="43" t="e">
        <f t="shared" si="34"/>
        <v>#DIV/0!</v>
      </c>
      <c r="BQ138" s="43">
        <f t="shared" si="35"/>
        <v>0</v>
      </c>
      <c r="BR138" s="43">
        <f t="shared" si="36"/>
        <v>0</v>
      </c>
      <c r="BS138" s="43" t="e">
        <f t="shared" si="37"/>
        <v>#DIV/0!</v>
      </c>
      <c r="BT138" s="43" t="e">
        <f>(#REF!*86400)/2</f>
        <v>#REF!</v>
      </c>
      <c r="BU138" s="43" t="e">
        <f t="shared" si="38"/>
        <v>#DIV/0!</v>
      </c>
      <c r="BV138" s="43" t="e">
        <f t="shared" si="39"/>
        <v>#VALUE!</v>
      </c>
      <c r="BW138" s="44" t="e">
        <f t="shared" si="40"/>
        <v>#REF!</v>
      </c>
      <c r="BX138" s="43" t="e">
        <f t="shared" si="41"/>
        <v>#VALUE!</v>
      </c>
      <c r="BY138" s="43" t="e">
        <f t="shared" si="42"/>
        <v>#VALUE!</v>
      </c>
      <c r="BZ138" s="44" t="e">
        <f t="shared" si="43"/>
        <v>#REF!</v>
      </c>
      <c r="CA138" s="44" t="e">
        <f t="shared" si="44"/>
        <v>#REF!</v>
      </c>
      <c r="CB138" t="str">
        <f t="shared" si="45"/>
        <v>19000100</v>
      </c>
      <c r="CC138" s="55">
        <f t="shared" si="46"/>
        <v>0</v>
      </c>
      <c r="CD138" s="114" t="e">
        <f t="shared" si="47"/>
        <v>#N/A</v>
      </c>
      <c r="CE138" s="114" t="e">
        <f t="shared" si="48"/>
        <v>#N/A</v>
      </c>
      <c r="CF138" s="114" t="e">
        <f t="shared" si="49"/>
        <v>#N/A</v>
      </c>
      <c r="CG138" s="114" t="e">
        <f t="shared" si="50"/>
        <v>#N/A</v>
      </c>
      <c r="CH138" s="114" t="e">
        <f t="shared" si="51"/>
        <v>#N/A</v>
      </c>
      <c r="CI138" s="114" t="e">
        <f t="shared" si="52"/>
        <v>#N/A</v>
      </c>
      <c r="CJ138" s="114" t="e">
        <f t="shared" si="53"/>
        <v>#N/A</v>
      </c>
      <c r="CK138" s="114" t="e">
        <f t="shared" si="54"/>
        <v>#N/A</v>
      </c>
      <c r="CL138" s="114" t="e">
        <f t="shared" si="55"/>
        <v>#N/A</v>
      </c>
    </row>
    <row r="139" spans="1:90">
      <c r="A139" s="149" t="str">
        <f t="shared" si="31"/>
        <v xml:space="preserve"> 19000100</v>
      </c>
      <c r="B139" s="153"/>
      <c r="C139" s="130"/>
      <c r="D139" s="136"/>
      <c r="E139" s="136"/>
      <c r="F139" s="136"/>
      <c r="G139" s="136"/>
      <c r="H139" s="136"/>
      <c r="I139" s="131"/>
      <c r="J139" s="168"/>
      <c r="K139" s="174"/>
      <c r="L139" s="195"/>
      <c r="M139" s="184" t="e">
        <f t="shared" si="56"/>
        <v>#DIV/0!</v>
      </c>
      <c r="N139" s="174"/>
      <c r="O139" s="195"/>
      <c r="P139" s="184" t="e">
        <f t="shared" si="57"/>
        <v>#DIV/0!</v>
      </c>
      <c r="Q139" s="174"/>
      <c r="R139" s="195"/>
      <c r="S139" s="184" t="e">
        <f t="shared" si="58"/>
        <v>#DIV/0!</v>
      </c>
      <c r="T139" s="170"/>
      <c r="U139" s="133"/>
      <c r="V139" s="133"/>
      <c r="W139" s="133"/>
      <c r="X139" s="133"/>
      <c r="Y139" s="133"/>
      <c r="Z139" s="133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61"/>
      <c r="AT139" s="193"/>
      <c r="AU139" s="136"/>
      <c r="AV139" s="184" t="e">
        <f t="shared" si="59"/>
        <v>#DIV/0!</v>
      </c>
      <c r="AW139" s="193"/>
      <c r="AX139" s="136"/>
      <c r="AY139" s="184" t="e">
        <f t="shared" si="60"/>
        <v>#DIV/0!</v>
      </c>
      <c r="AZ139" s="193"/>
      <c r="BA139" s="136"/>
      <c r="BB139" s="184" t="e">
        <f t="shared" si="61"/>
        <v>#DIV/0!</v>
      </c>
      <c r="BC139" s="153"/>
      <c r="BD139" s="136"/>
      <c r="BE139" s="136"/>
      <c r="BF139" s="136"/>
      <c r="BG139" s="136"/>
      <c r="BH139" s="136"/>
      <c r="BI139" s="136"/>
      <c r="BJ139" s="161"/>
      <c r="BK139" s="161"/>
      <c r="BL139" s="161"/>
      <c r="BM139" s="152"/>
      <c r="BN139" s="43">
        <f t="shared" si="32"/>
        <v>0</v>
      </c>
      <c r="BO139" s="43">
        <f t="shared" si="33"/>
        <v>0</v>
      </c>
      <c r="BP139" s="43" t="e">
        <f t="shared" si="34"/>
        <v>#DIV/0!</v>
      </c>
      <c r="BQ139" s="43">
        <f t="shared" si="35"/>
        <v>0</v>
      </c>
      <c r="BR139" s="43">
        <f t="shared" si="36"/>
        <v>0</v>
      </c>
      <c r="BS139" s="43" t="e">
        <f t="shared" si="37"/>
        <v>#DIV/0!</v>
      </c>
      <c r="BT139" s="43" t="e">
        <f>(#REF!*86400)/2</f>
        <v>#REF!</v>
      </c>
      <c r="BU139" s="43" t="e">
        <f t="shared" si="38"/>
        <v>#DIV/0!</v>
      </c>
      <c r="BV139" s="43" t="e">
        <f t="shared" si="39"/>
        <v>#VALUE!</v>
      </c>
      <c r="BW139" s="44" t="e">
        <f t="shared" si="40"/>
        <v>#REF!</v>
      </c>
      <c r="BX139" s="43" t="e">
        <f t="shared" si="41"/>
        <v>#VALUE!</v>
      </c>
      <c r="BY139" s="43" t="e">
        <f t="shared" si="42"/>
        <v>#VALUE!</v>
      </c>
      <c r="BZ139" s="44" t="e">
        <f t="shared" si="43"/>
        <v>#REF!</v>
      </c>
      <c r="CA139" s="44" t="e">
        <f t="shared" si="44"/>
        <v>#REF!</v>
      </c>
      <c r="CB139" t="str">
        <f t="shared" si="45"/>
        <v>19000100</v>
      </c>
      <c r="CC139" s="55">
        <f t="shared" si="46"/>
        <v>0</v>
      </c>
      <c r="CD139" s="114" t="e">
        <f t="shared" si="47"/>
        <v>#N/A</v>
      </c>
      <c r="CE139" s="114" t="e">
        <f t="shared" si="48"/>
        <v>#N/A</v>
      </c>
      <c r="CF139" s="114" t="e">
        <f t="shared" si="49"/>
        <v>#N/A</v>
      </c>
      <c r="CG139" s="114" t="e">
        <f t="shared" si="50"/>
        <v>#N/A</v>
      </c>
      <c r="CH139" s="114" t="e">
        <f t="shared" si="51"/>
        <v>#N/A</v>
      </c>
      <c r="CI139" s="114" t="e">
        <f t="shared" si="52"/>
        <v>#N/A</v>
      </c>
      <c r="CJ139" s="114" t="e">
        <f t="shared" si="53"/>
        <v>#N/A</v>
      </c>
      <c r="CK139" s="114" t="e">
        <f t="shared" si="54"/>
        <v>#N/A</v>
      </c>
      <c r="CL139" s="114" t="e">
        <f t="shared" si="55"/>
        <v>#N/A</v>
      </c>
    </row>
    <row r="140" spans="1:90">
      <c r="A140" s="149" t="str">
        <f t="shared" si="31"/>
        <v xml:space="preserve"> 19000100</v>
      </c>
      <c r="B140" s="153"/>
      <c r="C140" s="130"/>
      <c r="D140" s="136"/>
      <c r="E140" s="136"/>
      <c r="F140" s="136"/>
      <c r="G140" s="136"/>
      <c r="H140" s="136"/>
      <c r="I140" s="131"/>
      <c r="J140" s="168"/>
      <c r="K140" s="174"/>
      <c r="L140" s="195"/>
      <c r="M140" s="184" t="e">
        <f t="shared" si="56"/>
        <v>#DIV/0!</v>
      </c>
      <c r="N140" s="174"/>
      <c r="O140" s="195"/>
      <c r="P140" s="184" t="e">
        <f t="shared" si="57"/>
        <v>#DIV/0!</v>
      </c>
      <c r="Q140" s="174"/>
      <c r="R140" s="195"/>
      <c r="S140" s="184" t="e">
        <f t="shared" si="58"/>
        <v>#DIV/0!</v>
      </c>
      <c r="T140" s="170"/>
      <c r="U140" s="133"/>
      <c r="V140" s="133"/>
      <c r="W140" s="133"/>
      <c r="X140" s="133"/>
      <c r="Y140" s="133"/>
      <c r="Z140" s="133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61"/>
      <c r="AT140" s="193"/>
      <c r="AU140" s="136"/>
      <c r="AV140" s="184" t="e">
        <f t="shared" si="59"/>
        <v>#DIV/0!</v>
      </c>
      <c r="AW140" s="193"/>
      <c r="AX140" s="136"/>
      <c r="AY140" s="184" t="e">
        <f t="shared" si="60"/>
        <v>#DIV/0!</v>
      </c>
      <c r="AZ140" s="193"/>
      <c r="BA140" s="136"/>
      <c r="BB140" s="184" t="e">
        <f t="shared" si="61"/>
        <v>#DIV/0!</v>
      </c>
      <c r="BC140" s="153"/>
      <c r="BD140" s="136"/>
      <c r="BE140" s="136"/>
      <c r="BF140" s="136"/>
      <c r="BG140" s="136"/>
      <c r="BH140" s="136"/>
      <c r="BI140" s="136"/>
      <c r="BJ140" s="161"/>
      <c r="BK140" s="161"/>
      <c r="BL140" s="161"/>
      <c r="BM140" s="152"/>
      <c r="BN140" s="43">
        <f t="shared" si="32"/>
        <v>0</v>
      </c>
      <c r="BO140" s="43">
        <f t="shared" si="33"/>
        <v>0</v>
      </c>
      <c r="BP140" s="43" t="e">
        <f t="shared" si="34"/>
        <v>#DIV/0!</v>
      </c>
      <c r="BQ140" s="43">
        <f t="shared" si="35"/>
        <v>0</v>
      </c>
      <c r="BR140" s="43">
        <f t="shared" si="36"/>
        <v>0</v>
      </c>
      <c r="BS140" s="43" t="e">
        <f t="shared" si="37"/>
        <v>#DIV/0!</v>
      </c>
      <c r="BT140" s="43" t="e">
        <f>(#REF!*86400)/2</f>
        <v>#REF!</v>
      </c>
      <c r="BU140" s="43" t="e">
        <f t="shared" si="38"/>
        <v>#DIV/0!</v>
      </c>
      <c r="BV140" s="43" t="e">
        <f t="shared" si="39"/>
        <v>#VALUE!</v>
      </c>
      <c r="BW140" s="44" t="e">
        <f t="shared" si="40"/>
        <v>#REF!</v>
      </c>
      <c r="BX140" s="43" t="e">
        <f t="shared" si="41"/>
        <v>#VALUE!</v>
      </c>
      <c r="BY140" s="43" t="e">
        <f t="shared" si="42"/>
        <v>#VALUE!</v>
      </c>
      <c r="BZ140" s="44" t="e">
        <f t="shared" si="43"/>
        <v>#REF!</v>
      </c>
      <c r="CA140" s="44" t="e">
        <f t="shared" si="44"/>
        <v>#REF!</v>
      </c>
      <c r="CB140" t="str">
        <f t="shared" si="45"/>
        <v>19000100</v>
      </c>
      <c r="CC140" s="55">
        <f t="shared" si="46"/>
        <v>0</v>
      </c>
      <c r="CD140" s="114" t="e">
        <f t="shared" si="47"/>
        <v>#N/A</v>
      </c>
      <c r="CE140" s="114" t="e">
        <f t="shared" si="48"/>
        <v>#N/A</v>
      </c>
      <c r="CF140" s="114" t="e">
        <f t="shared" si="49"/>
        <v>#N/A</v>
      </c>
      <c r="CG140" s="114" t="e">
        <f t="shared" si="50"/>
        <v>#N/A</v>
      </c>
      <c r="CH140" s="114" t="e">
        <f t="shared" si="51"/>
        <v>#N/A</v>
      </c>
      <c r="CI140" s="114" t="e">
        <f t="shared" si="52"/>
        <v>#N/A</v>
      </c>
      <c r="CJ140" s="114" t="e">
        <f t="shared" si="53"/>
        <v>#N/A</v>
      </c>
      <c r="CK140" s="114" t="e">
        <f t="shared" si="54"/>
        <v>#N/A</v>
      </c>
      <c r="CL140" s="114" t="e">
        <f t="shared" si="55"/>
        <v>#N/A</v>
      </c>
    </row>
    <row r="141" spans="1:90">
      <c r="A141" s="149" t="str">
        <f t="shared" ref="A141:A204" si="62">CONCATENATE(B141 &amp; " " &amp; CB141)</f>
        <v xml:space="preserve"> 19000100</v>
      </c>
      <c r="B141" s="153"/>
      <c r="C141" s="130"/>
      <c r="D141" s="136"/>
      <c r="E141" s="136"/>
      <c r="F141" s="136"/>
      <c r="G141" s="136"/>
      <c r="H141" s="136"/>
      <c r="I141" s="131"/>
      <c r="J141" s="168"/>
      <c r="K141" s="174"/>
      <c r="L141" s="195"/>
      <c r="M141" s="184" t="e">
        <f t="shared" si="56"/>
        <v>#DIV/0!</v>
      </c>
      <c r="N141" s="174"/>
      <c r="O141" s="195"/>
      <c r="P141" s="184" t="e">
        <f t="shared" si="57"/>
        <v>#DIV/0!</v>
      </c>
      <c r="Q141" s="174"/>
      <c r="R141" s="195"/>
      <c r="S141" s="184" t="e">
        <f t="shared" si="58"/>
        <v>#DIV/0!</v>
      </c>
      <c r="T141" s="170"/>
      <c r="U141" s="133"/>
      <c r="V141" s="133"/>
      <c r="W141" s="133"/>
      <c r="X141" s="133"/>
      <c r="Y141" s="133"/>
      <c r="Z141" s="133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61"/>
      <c r="AT141" s="193"/>
      <c r="AU141" s="136"/>
      <c r="AV141" s="184" t="e">
        <f t="shared" si="59"/>
        <v>#DIV/0!</v>
      </c>
      <c r="AW141" s="193"/>
      <c r="AX141" s="136"/>
      <c r="AY141" s="184" t="e">
        <f t="shared" si="60"/>
        <v>#DIV/0!</v>
      </c>
      <c r="AZ141" s="193"/>
      <c r="BA141" s="136"/>
      <c r="BB141" s="184" t="e">
        <f t="shared" si="61"/>
        <v>#DIV/0!</v>
      </c>
      <c r="BC141" s="153"/>
      <c r="BD141" s="136"/>
      <c r="BE141" s="136"/>
      <c r="BF141" s="136"/>
      <c r="BG141" s="136"/>
      <c r="BH141" s="136"/>
      <c r="BI141" s="136"/>
      <c r="BJ141" s="161"/>
      <c r="BK141" s="161"/>
      <c r="BL141" s="161"/>
      <c r="BM141" s="152"/>
      <c r="BN141" s="43">
        <f t="shared" ref="BN141:BN204" si="63">(K141*86400)/2</f>
        <v>0</v>
      </c>
      <c r="BO141" s="43">
        <f t="shared" ref="BO141:BO204" si="64">(L141*86400)/2</f>
        <v>0</v>
      </c>
      <c r="BP141" s="43" t="e">
        <f t="shared" ref="BP141:BP204" si="65">(M141*86400)/2</f>
        <v>#DIV/0!</v>
      </c>
      <c r="BQ141" s="43">
        <f t="shared" ref="BQ141:BQ204" si="66">(N141*86400)/2</f>
        <v>0</v>
      </c>
      <c r="BR141" s="43">
        <f t="shared" ref="BR141:BR204" si="67">(O141*86400)/2</f>
        <v>0</v>
      </c>
      <c r="BS141" s="43" t="e">
        <f t="shared" ref="BS141:BS204" si="68">(P141*86400)/2</f>
        <v>#DIV/0!</v>
      </c>
      <c r="BT141" s="43" t="e">
        <f>(#REF!*86400)/2</f>
        <v>#REF!</v>
      </c>
      <c r="BU141" s="43" t="e">
        <f t="shared" ref="BU141:BU204" si="69">-0.065*(INTERCEPT(BN141:BT141,AC141:AI141))/SLOPE(BN141:BT141,AC141:AI141)</f>
        <v>#DIV/0!</v>
      </c>
      <c r="BV141" s="43" t="e">
        <f t="shared" ref="BV141:BV204" si="70">GROWTH(BQ141:BT141,AF141:AI141,BU141)</f>
        <v>#VALUE!</v>
      </c>
      <c r="BW141" s="44" t="e">
        <f t="shared" ref="BW141:BW204" si="71">GROWTH(AA141:AB141,BN141:BT141,BV141)</f>
        <v>#REF!</v>
      </c>
      <c r="BX141" s="43" t="e">
        <f t="shared" ref="BX141:BX204" si="72">GROWTH(BN141:BT141,AC141:AI141,2)</f>
        <v>#VALUE!</v>
      </c>
      <c r="BY141" s="43" t="e">
        <f t="shared" ref="BY141:BY204" si="73">GROWTH(BN141:BT141,AC141:AI141,4)</f>
        <v>#VALUE!</v>
      </c>
      <c r="BZ141" s="44" t="e">
        <f t="shared" ref="BZ141:BZ204" si="74">GROWTH(AA141:AB141,AC141:AI141,2)</f>
        <v>#REF!</v>
      </c>
      <c r="CA141" s="44" t="e">
        <f t="shared" ref="CA141:CA204" si="75">GROWTH(AA141:AB141,AC141:AI141,4)</f>
        <v>#REF!</v>
      </c>
      <c r="CB141" t="str">
        <f t="shared" ref="CB141:CB204" si="76">TEXT(F141,"rrrrmmdd")</f>
        <v>19000100</v>
      </c>
      <c r="CC141" s="55">
        <f t="shared" ref="CC141:CC204" si="77">F141</f>
        <v>0</v>
      </c>
      <c r="CD141" s="114" t="e">
        <f t="shared" ref="CD141:CD204" si="78">FORECAST(120,BN141:BT141,AA141:AB141)</f>
        <v>#N/A</v>
      </c>
      <c r="CE141" s="114" t="e">
        <f t="shared" ref="CE141:CE204" si="79">FORECAST(130,BN141:BT141,AA141:AB141)</f>
        <v>#N/A</v>
      </c>
      <c r="CF141" s="114" t="e">
        <f t="shared" ref="CF141:CF204" si="80">FORECAST(140,BN141:BT141,AA141:AB141)</f>
        <v>#N/A</v>
      </c>
      <c r="CG141" s="114" t="e">
        <f t="shared" ref="CG141:CG204" si="81">FORECAST(150,BN141:BT141,AA141:AB141)</f>
        <v>#N/A</v>
      </c>
      <c r="CH141" s="114" t="e">
        <f t="shared" ref="CH141:CH204" si="82">FORECAST(160,BN141:BT141,AA141:AB141)</f>
        <v>#N/A</v>
      </c>
      <c r="CI141" s="114" t="e">
        <f t="shared" ref="CI141:CI204" si="83">FORECAST(170,BN141:BT141,AA141:AB141)</f>
        <v>#N/A</v>
      </c>
      <c r="CJ141" s="114" t="e">
        <f t="shared" ref="CJ141:CJ204" si="84">FORECAST(180,BN141:BT141,AA141:AB141)</f>
        <v>#N/A</v>
      </c>
      <c r="CK141" s="114" t="e">
        <f t="shared" ref="CK141:CK204" si="85">FORECAST(190,BN141:BT141,AA141:AB141)</f>
        <v>#N/A</v>
      </c>
      <c r="CL141" s="114" t="e">
        <f t="shared" ref="CL141:CL204" si="86">FORECAST(200,BN141:BT141,AA141:AB141)</f>
        <v>#N/A</v>
      </c>
    </row>
    <row r="142" spans="1:90">
      <c r="A142" s="149" t="str">
        <f t="shared" si="62"/>
        <v xml:space="preserve"> 19000100</v>
      </c>
      <c r="B142" s="153"/>
      <c r="C142" s="130"/>
      <c r="D142" s="136"/>
      <c r="E142" s="136"/>
      <c r="F142" s="136"/>
      <c r="G142" s="136"/>
      <c r="H142" s="136"/>
      <c r="I142" s="131"/>
      <c r="J142" s="168"/>
      <c r="K142" s="174"/>
      <c r="L142" s="195"/>
      <c r="M142" s="184" t="e">
        <f t="shared" ref="M142:M205" si="87">(50/K142)*(50/L142)</f>
        <v>#DIV/0!</v>
      </c>
      <c r="N142" s="174"/>
      <c r="O142" s="195"/>
      <c r="P142" s="184" t="e">
        <f t="shared" ref="P142:P205" si="88">(50/N142)*(50/O142)</f>
        <v>#DIV/0!</v>
      </c>
      <c r="Q142" s="174"/>
      <c r="R142" s="195"/>
      <c r="S142" s="184" t="e">
        <f t="shared" ref="S142:S205" si="89">(50/Q142)*(50/R142)</f>
        <v>#DIV/0!</v>
      </c>
      <c r="T142" s="170"/>
      <c r="U142" s="133"/>
      <c r="V142" s="133"/>
      <c r="W142" s="133"/>
      <c r="X142" s="133"/>
      <c r="Y142" s="133"/>
      <c r="Z142" s="133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61"/>
      <c r="AT142" s="193"/>
      <c r="AU142" s="136"/>
      <c r="AV142" s="184" t="e">
        <f t="shared" ref="AV142:AV205" si="90">(50/AT142)*(50/AU142)</f>
        <v>#DIV/0!</v>
      </c>
      <c r="AW142" s="193"/>
      <c r="AX142" s="136"/>
      <c r="AY142" s="184" t="e">
        <f t="shared" ref="AY142:AY205" si="91">(50/AW142)*(50/AX142)</f>
        <v>#DIV/0!</v>
      </c>
      <c r="AZ142" s="193"/>
      <c r="BA142" s="136"/>
      <c r="BB142" s="184" t="e">
        <f t="shared" ref="BB142:BB205" si="92">(50/AZ142)*(50/BA142)</f>
        <v>#DIV/0!</v>
      </c>
      <c r="BC142" s="153"/>
      <c r="BD142" s="136"/>
      <c r="BE142" s="136"/>
      <c r="BF142" s="136"/>
      <c r="BG142" s="136"/>
      <c r="BH142" s="136"/>
      <c r="BI142" s="136"/>
      <c r="BJ142" s="161"/>
      <c r="BK142" s="161"/>
      <c r="BL142" s="161"/>
      <c r="BM142" s="152"/>
      <c r="BN142" s="43">
        <f t="shared" si="63"/>
        <v>0</v>
      </c>
      <c r="BO142" s="43">
        <f t="shared" si="64"/>
        <v>0</v>
      </c>
      <c r="BP142" s="43" t="e">
        <f t="shared" si="65"/>
        <v>#DIV/0!</v>
      </c>
      <c r="BQ142" s="43">
        <f t="shared" si="66"/>
        <v>0</v>
      </c>
      <c r="BR142" s="43">
        <f t="shared" si="67"/>
        <v>0</v>
      </c>
      <c r="BS142" s="43" t="e">
        <f t="shared" si="68"/>
        <v>#DIV/0!</v>
      </c>
      <c r="BT142" s="43" t="e">
        <f>(#REF!*86400)/2</f>
        <v>#REF!</v>
      </c>
      <c r="BU142" s="43" t="e">
        <f t="shared" si="69"/>
        <v>#DIV/0!</v>
      </c>
      <c r="BV142" s="43" t="e">
        <f t="shared" si="70"/>
        <v>#VALUE!</v>
      </c>
      <c r="BW142" s="44" t="e">
        <f t="shared" si="71"/>
        <v>#REF!</v>
      </c>
      <c r="BX142" s="43" t="e">
        <f t="shared" si="72"/>
        <v>#VALUE!</v>
      </c>
      <c r="BY142" s="43" t="e">
        <f t="shared" si="73"/>
        <v>#VALUE!</v>
      </c>
      <c r="BZ142" s="44" t="e">
        <f t="shared" si="74"/>
        <v>#REF!</v>
      </c>
      <c r="CA142" s="44" t="e">
        <f t="shared" si="75"/>
        <v>#REF!</v>
      </c>
      <c r="CB142" t="str">
        <f t="shared" si="76"/>
        <v>19000100</v>
      </c>
      <c r="CC142" s="55">
        <f t="shared" si="77"/>
        <v>0</v>
      </c>
      <c r="CD142" s="114" t="e">
        <f t="shared" si="78"/>
        <v>#N/A</v>
      </c>
      <c r="CE142" s="114" t="e">
        <f t="shared" si="79"/>
        <v>#N/A</v>
      </c>
      <c r="CF142" s="114" t="e">
        <f t="shared" si="80"/>
        <v>#N/A</v>
      </c>
      <c r="CG142" s="114" t="e">
        <f t="shared" si="81"/>
        <v>#N/A</v>
      </c>
      <c r="CH142" s="114" t="e">
        <f t="shared" si="82"/>
        <v>#N/A</v>
      </c>
      <c r="CI142" s="114" t="e">
        <f t="shared" si="83"/>
        <v>#N/A</v>
      </c>
      <c r="CJ142" s="114" t="e">
        <f t="shared" si="84"/>
        <v>#N/A</v>
      </c>
      <c r="CK142" s="114" t="e">
        <f t="shared" si="85"/>
        <v>#N/A</v>
      </c>
      <c r="CL142" s="114" t="e">
        <f t="shared" si="86"/>
        <v>#N/A</v>
      </c>
    </row>
    <row r="143" spans="1:90">
      <c r="A143" s="149" t="str">
        <f t="shared" si="62"/>
        <v xml:space="preserve"> 19000100</v>
      </c>
      <c r="B143" s="153"/>
      <c r="C143" s="130"/>
      <c r="D143" s="136"/>
      <c r="E143" s="136"/>
      <c r="F143" s="136"/>
      <c r="G143" s="136"/>
      <c r="H143" s="136"/>
      <c r="I143" s="131"/>
      <c r="J143" s="168"/>
      <c r="K143" s="174"/>
      <c r="L143" s="195"/>
      <c r="M143" s="184" t="e">
        <f t="shared" si="87"/>
        <v>#DIV/0!</v>
      </c>
      <c r="N143" s="174"/>
      <c r="O143" s="195"/>
      <c r="P143" s="184" t="e">
        <f t="shared" si="88"/>
        <v>#DIV/0!</v>
      </c>
      <c r="Q143" s="174"/>
      <c r="R143" s="195"/>
      <c r="S143" s="184" t="e">
        <f t="shared" si="89"/>
        <v>#DIV/0!</v>
      </c>
      <c r="T143" s="170"/>
      <c r="U143" s="133"/>
      <c r="V143" s="133"/>
      <c r="W143" s="133"/>
      <c r="X143" s="133"/>
      <c r="Y143" s="133"/>
      <c r="Z143" s="133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61"/>
      <c r="AT143" s="193"/>
      <c r="AU143" s="136"/>
      <c r="AV143" s="184" t="e">
        <f t="shared" si="90"/>
        <v>#DIV/0!</v>
      </c>
      <c r="AW143" s="193"/>
      <c r="AX143" s="136"/>
      <c r="AY143" s="184" t="e">
        <f t="shared" si="91"/>
        <v>#DIV/0!</v>
      </c>
      <c r="AZ143" s="193"/>
      <c r="BA143" s="136"/>
      <c r="BB143" s="184" t="e">
        <f t="shared" si="92"/>
        <v>#DIV/0!</v>
      </c>
      <c r="BC143" s="153"/>
      <c r="BD143" s="136"/>
      <c r="BE143" s="136"/>
      <c r="BF143" s="136"/>
      <c r="BG143" s="136"/>
      <c r="BH143" s="136"/>
      <c r="BI143" s="136"/>
      <c r="BJ143" s="161"/>
      <c r="BK143" s="161"/>
      <c r="BL143" s="161"/>
      <c r="BM143" s="152"/>
      <c r="BN143" s="43">
        <f t="shared" si="63"/>
        <v>0</v>
      </c>
      <c r="BO143" s="43">
        <f t="shared" si="64"/>
        <v>0</v>
      </c>
      <c r="BP143" s="43" t="e">
        <f t="shared" si="65"/>
        <v>#DIV/0!</v>
      </c>
      <c r="BQ143" s="43">
        <f t="shared" si="66"/>
        <v>0</v>
      </c>
      <c r="BR143" s="43">
        <f t="shared" si="67"/>
        <v>0</v>
      </c>
      <c r="BS143" s="43" t="e">
        <f t="shared" si="68"/>
        <v>#DIV/0!</v>
      </c>
      <c r="BT143" s="43" t="e">
        <f>(#REF!*86400)/2</f>
        <v>#REF!</v>
      </c>
      <c r="BU143" s="43" t="e">
        <f t="shared" si="69"/>
        <v>#DIV/0!</v>
      </c>
      <c r="BV143" s="43" t="e">
        <f t="shared" si="70"/>
        <v>#VALUE!</v>
      </c>
      <c r="BW143" s="44" t="e">
        <f t="shared" si="71"/>
        <v>#REF!</v>
      </c>
      <c r="BX143" s="43" t="e">
        <f t="shared" si="72"/>
        <v>#VALUE!</v>
      </c>
      <c r="BY143" s="43" t="e">
        <f t="shared" si="73"/>
        <v>#VALUE!</v>
      </c>
      <c r="BZ143" s="44" t="e">
        <f t="shared" si="74"/>
        <v>#REF!</v>
      </c>
      <c r="CA143" s="44" t="e">
        <f t="shared" si="75"/>
        <v>#REF!</v>
      </c>
      <c r="CB143" t="str">
        <f t="shared" si="76"/>
        <v>19000100</v>
      </c>
      <c r="CC143" s="55">
        <f t="shared" si="77"/>
        <v>0</v>
      </c>
      <c r="CD143" s="114" t="e">
        <f t="shared" si="78"/>
        <v>#N/A</v>
      </c>
      <c r="CE143" s="114" t="e">
        <f t="shared" si="79"/>
        <v>#N/A</v>
      </c>
      <c r="CF143" s="114" t="e">
        <f t="shared" si="80"/>
        <v>#N/A</v>
      </c>
      <c r="CG143" s="114" t="e">
        <f t="shared" si="81"/>
        <v>#N/A</v>
      </c>
      <c r="CH143" s="114" t="e">
        <f t="shared" si="82"/>
        <v>#N/A</v>
      </c>
      <c r="CI143" s="114" t="e">
        <f t="shared" si="83"/>
        <v>#N/A</v>
      </c>
      <c r="CJ143" s="114" t="e">
        <f t="shared" si="84"/>
        <v>#N/A</v>
      </c>
      <c r="CK143" s="114" t="e">
        <f t="shared" si="85"/>
        <v>#N/A</v>
      </c>
      <c r="CL143" s="114" t="e">
        <f t="shared" si="86"/>
        <v>#N/A</v>
      </c>
    </row>
    <row r="144" spans="1:90">
      <c r="A144" s="149" t="str">
        <f t="shared" si="62"/>
        <v xml:space="preserve"> 19000100</v>
      </c>
      <c r="B144" s="153"/>
      <c r="C144" s="130"/>
      <c r="D144" s="136"/>
      <c r="E144" s="136"/>
      <c r="F144" s="136"/>
      <c r="G144" s="136"/>
      <c r="H144" s="136"/>
      <c r="I144" s="131"/>
      <c r="J144" s="168"/>
      <c r="K144" s="174"/>
      <c r="L144" s="195"/>
      <c r="M144" s="184" t="e">
        <f t="shared" si="87"/>
        <v>#DIV/0!</v>
      </c>
      <c r="N144" s="174"/>
      <c r="O144" s="195"/>
      <c r="P144" s="184" t="e">
        <f t="shared" si="88"/>
        <v>#DIV/0!</v>
      </c>
      <c r="Q144" s="174"/>
      <c r="R144" s="195"/>
      <c r="S144" s="184" t="e">
        <f t="shared" si="89"/>
        <v>#DIV/0!</v>
      </c>
      <c r="T144" s="170"/>
      <c r="U144" s="133"/>
      <c r="V144" s="133"/>
      <c r="W144" s="133"/>
      <c r="X144" s="133"/>
      <c r="Y144" s="133"/>
      <c r="Z144" s="133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61"/>
      <c r="AT144" s="193"/>
      <c r="AU144" s="136"/>
      <c r="AV144" s="184" t="e">
        <f t="shared" si="90"/>
        <v>#DIV/0!</v>
      </c>
      <c r="AW144" s="193"/>
      <c r="AX144" s="136"/>
      <c r="AY144" s="184" t="e">
        <f t="shared" si="91"/>
        <v>#DIV/0!</v>
      </c>
      <c r="AZ144" s="193"/>
      <c r="BA144" s="136"/>
      <c r="BB144" s="184" t="e">
        <f t="shared" si="92"/>
        <v>#DIV/0!</v>
      </c>
      <c r="BC144" s="153"/>
      <c r="BD144" s="136"/>
      <c r="BE144" s="136"/>
      <c r="BF144" s="136"/>
      <c r="BG144" s="136"/>
      <c r="BH144" s="136"/>
      <c r="BI144" s="136"/>
      <c r="BJ144" s="161"/>
      <c r="BK144" s="161"/>
      <c r="BL144" s="161"/>
      <c r="BM144" s="152"/>
      <c r="BN144" s="43">
        <f t="shared" si="63"/>
        <v>0</v>
      </c>
      <c r="BO144" s="43">
        <f t="shared" si="64"/>
        <v>0</v>
      </c>
      <c r="BP144" s="43" t="e">
        <f t="shared" si="65"/>
        <v>#DIV/0!</v>
      </c>
      <c r="BQ144" s="43">
        <f t="shared" si="66"/>
        <v>0</v>
      </c>
      <c r="BR144" s="43">
        <f t="shared" si="67"/>
        <v>0</v>
      </c>
      <c r="BS144" s="43" t="e">
        <f t="shared" si="68"/>
        <v>#DIV/0!</v>
      </c>
      <c r="BT144" s="43" t="e">
        <f>(#REF!*86400)/2</f>
        <v>#REF!</v>
      </c>
      <c r="BU144" s="43" t="e">
        <f t="shared" si="69"/>
        <v>#DIV/0!</v>
      </c>
      <c r="BV144" s="43" t="e">
        <f t="shared" si="70"/>
        <v>#VALUE!</v>
      </c>
      <c r="BW144" s="44" t="e">
        <f t="shared" si="71"/>
        <v>#REF!</v>
      </c>
      <c r="BX144" s="43" t="e">
        <f t="shared" si="72"/>
        <v>#VALUE!</v>
      </c>
      <c r="BY144" s="43" t="e">
        <f t="shared" si="73"/>
        <v>#VALUE!</v>
      </c>
      <c r="BZ144" s="44" t="e">
        <f t="shared" si="74"/>
        <v>#REF!</v>
      </c>
      <c r="CA144" s="44" t="e">
        <f t="shared" si="75"/>
        <v>#REF!</v>
      </c>
      <c r="CB144" t="str">
        <f t="shared" si="76"/>
        <v>19000100</v>
      </c>
      <c r="CC144" s="55">
        <f t="shared" si="77"/>
        <v>0</v>
      </c>
      <c r="CD144" s="114" t="e">
        <f t="shared" si="78"/>
        <v>#N/A</v>
      </c>
      <c r="CE144" s="114" t="e">
        <f t="shared" si="79"/>
        <v>#N/A</v>
      </c>
      <c r="CF144" s="114" t="e">
        <f t="shared" si="80"/>
        <v>#N/A</v>
      </c>
      <c r="CG144" s="114" t="e">
        <f t="shared" si="81"/>
        <v>#N/A</v>
      </c>
      <c r="CH144" s="114" t="e">
        <f t="shared" si="82"/>
        <v>#N/A</v>
      </c>
      <c r="CI144" s="114" t="e">
        <f t="shared" si="83"/>
        <v>#N/A</v>
      </c>
      <c r="CJ144" s="114" t="e">
        <f t="shared" si="84"/>
        <v>#N/A</v>
      </c>
      <c r="CK144" s="114" t="e">
        <f t="shared" si="85"/>
        <v>#N/A</v>
      </c>
      <c r="CL144" s="114" t="e">
        <f t="shared" si="86"/>
        <v>#N/A</v>
      </c>
    </row>
    <row r="145" spans="1:90">
      <c r="A145" s="149" t="str">
        <f t="shared" si="62"/>
        <v xml:space="preserve"> 19000100</v>
      </c>
      <c r="B145" s="153"/>
      <c r="C145" s="130"/>
      <c r="D145" s="136"/>
      <c r="E145" s="136"/>
      <c r="F145" s="136"/>
      <c r="G145" s="136"/>
      <c r="H145" s="136"/>
      <c r="I145" s="131"/>
      <c r="J145" s="168"/>
      <c r="K145" s="174"/>
      <c r="L145" s="195"/>
      <c r="M145" s="184" t="e">
        <f t="shared" si="87"/>
        <v>#DIV/0!</v>
      </c>
      <c r="N145" s="174"/>
      <c r="O145" s="195"/>
      <c r="P145" s="184" t="e">
        <f t="shared" si="88"/>
        <v>#DIV/0!</v>
      </c>
      <c r="Q145" s="174"/>
      <c r="R145" s="195"/>
      <c r="S145" s="184" t="e">
        <f t="shared" si="89"/>
        <v>#DIV/0!</v>
      </c>
      <c r="T145" s="170"/>
      <c r="U145" s="133"/>
      <c r="V145" s="133"/>
      <c r="W145" s="133"/>
      <c r="X145" s="133"/>
      <c r="Y145" s="133"/>
      <c r="Z145" s="133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61"/>
      <c r="AT145" s="193"/>
      <c r="AU145" s="136"/>
      <c r="AV145" s="184" t="e">
        <f t="shared" si="90"/>
        <v>#DIV/0!</v>
      </c>
      <c r="AW145" s="193"/>
      <c r="AX145" s="136"/>
      <c r="AY145" s="184" t="e">
        <f t="shared" si="91"/>
        <v>#DIV/0!</v>
      </c>
      <c r="AZ145" s="193"/>
      <c r="BA145" s="136"/>
      <c r="BB145" s="184" t="e">
        <f t="shared" si="92"/>
        <v>#DIV/0!</v>
      </c>
      <c r="BC145" s="153"/>
      <c r="BD145" s="136"/>
      <c r="BE145" s="136"/>
      <c r="BF145" s="136"/>
      <c r="BG145" s="136"/>
      <c r="BH145" s="136"/>
      <c r="BI145" s="136"/>
      <c r="BJ145" s="161"/>
      <c r="BK145" s="161"/>
      <c r="BL145" s="161"/>
      <c r="BM145" s="152"/>
      <c r="BN145" s="43">
        <f t="shared" si="63"/>
        <v>0</v>
      </c>
      <c r="BO145" s="43">
        <f t="shared" si="64"/>
        <v>0</v>
      </c>
      <c r="BP145" s="43" t="e">
        <f t="shared" si="65"/>
        <v>#DIV/0!</v>
      </c>
      <c r="BQ145" s="43">
        <f t="shared" si="66"/>
        <v>0</v>
      </c>
      <c r="BR145" s="43">
        <f t="shared" si="67"/>
        <v>0</v>
      </c>
      <c r="BS145" s="43" t="e">
        <f t="shared" si="68"/>
        <v>#DIV/0!</v>
      </c>
      <c r="BT145" s="43" t="e">
        <f>(#REF!*86400)/2</f>
        <v>#REF!</v>
      </c>
      <c r="BU145" s="43" t="e">
        <f t="shared" si="69"/>
        <v>#DIV/0!</v>
      </c>
      <c r="BV145" s="43" t="e">
        <f t="shared" si="70"/>
        <v>#VALUE!</v>
      </c>
      <c r="BW145" s="44" t="e">
        <f t="shared" si="71"/>
        <v>#REF!</v>
      </c>
      <c r="BX145" s="43" t="e">
        <f t="shared" si="72"/>
        <v>#VALUE!</v>
      </c>
      <c r="BY145" s="43" t="e">
        <f t="shared" si="73"/>
        <v>#VALUE!</v>
      </c>
      <c r="BZ145" s="44" t="e">
        <f t="shared" si="74"/>
        <v>#REF!</v>
      </c>
      <c r="CA145" s="44" t="e">
        <f t="shared" si="75"/>
        <v>#REF!</v>
      </c>
      <c r="CB145" t="str">
        <f t="shared" si="76"/>
        <v>19000100</v>
      </c>
      <c r="CC145" s="55">
        <f t="shared" si="77"/>
        <v>0</v>
      </c>
      <c r="CD145" s="114" t="e">
        <f t="shared" si="78"/>
        <v>#N/A</v>
      </c>
      <c r="CE145" s="114" t="e">
        <f t="shared" si="79"/>
        <v>#N/A</v>
      </c>
      <c r="CF145" s="114" t="e">
        <f t="shared" si="80"/>
        <v>#N/A</v>
      </c>
      <c r="CG145" s="114" t="e">
        <f t="shared" si="81"/>
        <v>#N/A</v>
      </c>
      <c r="CH145" s="114" t="e">
        <f t="shared" si="82"/>
        <v>#N/A</v>
      </c>
      <c r="CI145" s="114" t="e">
        <f t="shared" si="83"/>
        <v>#N/A</v>
      </c>
      <c r="CJ145" s="114" t="e">
        <f t="shared" si="84"/>
        <v>#N/A</v>
      </c>
      <c r="CK145" s="114" t="e">
        <f t="shared" si="85"/>
        <v>#N/A</v>
      </c>
      <c r="CL145" s="114" t="e">
        <f t="shared" si="86"/>
        <v>#N/A</v>
      </c>
    </row>
    <row r="146" spans="1:90">
      <c r="A146" s="149" t="str">
        <f t="shared" si="62"/>
        <v xml:space="preserve"> 19000100</v>
      </c>
      <c r="B146" s="153"/>
      <c r="C146" s="130"/>
      <c r="D146" s="136"/>
      <c r="E146" s="136"/>
      <c r="F146" s="136"/>
      <c r="G146" s="136"/>
      <c r="H146" s="136"/>
      <c r="I146" s="131"/>
      <c r="J146" s="168"/>
      <c r="K146" s="174"/>
      <c r="L146" s="195"/>
      <c r="M146" s="184" t="e">
        <f t="shared" si="87"/>
        <v>#DIV/0!</v>
      </c>
      <c r="N146" s="174"/>
      <c r="O146" s="195"/>
      <c r="P146" s="184" t="e">
        <f t="shared" si="88"/>
        <v>#DIV/0!</v>
      </c>
      <c r="Q146" s="174"/>
      <c r="R146" s="195"/>
      <c r="S146" s="184" t="e">
        <f t="shared" si="89"/>
        <v>#DIV/0!</v>
      </c>
      <c r="T146" s="170"/>
      <c r="U146" s="133"/>
      <c r="V146" s="133"/>
      <c r="W146" s="133"/>
      <c r="X146" s="133"/>
      <c r="Y146" s="133"/>
      <c r="Z146" s="133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61"/>
      <c r="AT146" s="193"/>
      <c r="AU146" s="136"/>
      <c r="AV146" s="184" t="e">
        <f t="shared" si="90"/>
        <v>#DIV/0!</v>
      </c>
      <c r="AW146" s="193"/>
      <c r="AX146" s="136"/>
      <c r="AY146" s="184" t="e">
        <f t="shared" si="91"/>
        <v>#DIV/0!</v>
      </c>
      <c r="AZ146" s="193"/>
      <c r="BA146" s="136"/>
      <c r="BB146" s="184" t="e">
        <f t="shared" si="92"/>
        <v>#DIV/0!</v>
      </c>
      <c r="BC146" s="153"/>
      <c r="BD146" s="136"/>
      <c r="BE146" s="136"/>
      <c r="BF146" s="136"/>
      <c r="BG146" s="136"/>
      <c r="BH146" s="136"/>
      <c r="BI146" s="136"/>
      <c r="BJ146" s="161"/>
      <c r="BK146" s="161"/>
      <c r="BL146" s="161"/>
      <c r="BM146" s="152"/>
      <c r="BN146" s="43">
        <f t="shared" si="63"/>
        <v>0</v>
      </c>
      <c r="BO146" s="43">
        <f t="shared" si="64"/>
        <v>0</v>
      </c>
      <c r="BP146" s="43" t="e">
        <f t="shared" si="65"/>
        <v>#DIV/0!</v>
      </c>
      <c r="BQ146" s="43">
        <f t="shared" si="66"/>
        <v>0</v>
      </c>
      <c r="BR146" s="43">
        <f t="shared" si="67"/>
        <v>0</v>
      </c>
      <c r="BS146" s="43" t="e">
        <f t="shared" si="68"/>
        <v>#DIV/0!</v>
      </c>
      <c r="BT146" s="43" t="e">
        <f>(#REF!*86400)/2</f>
        <v>#REF!</v>
      </c>
      <c r="BU146" s="43" t="e">
        <f t="shared" si="69"/>
        <v>#DIV/0!</v>
      </c>
      <c r="BV146" s="43" t="e">
        <f t="shared" si="70"/>
        <v>#VALUE!</v>
      </c>
      <c r="BW146" s="44" t="e">
        <f t="shared" si="71"/>
        <v>#REF!</v>
      </c>
      <c r="BX146" s="43" t="e">
        <f t="shared" si="72"/>
        <v>#VALUE!</v>
      </c>
      <c r="BY146" s="43" t="e">
        <f t="shared" si="73"/>
        <v>#VALUE!</v>
      </c>
      <c r="BZ146" s="44" t="e">
        <f t="shared" si="74"/>
        <v>#REF!</v>
      </c>
      <c r="CA146" s="44" t="e">
        <f t="shared" si="75"/>
        <v>#REF!</v>
      </c>
      <c r="CB146" t="str">
        <f t="shared" si="76"/>
        <v>19000100</v>
      </c>
      <c r="CC146" s="55">
        <f t="shared" si="77"/>
        <v>0</v>
      </c>
      <c r="CD146" s="114" t="e">
        <f t="shared" si="78"/>
        <v>#N/A</v>
      </c>
      <c r="CE146" s="114" t="e">
        <f t="shared" si="79"/>
        <v>#N/A</v>
      </c>
      <c r="CF146" s="114" t="e">
        <f t="shared" si="80"/>
        <v>#N/A</v>
      </c>
      <c r="CG146" s="114" t="e">
        <f t="shared" si="81"/>
        <v>#N/A</v>
      </c>
      <c r="CH146" s="114" t="e">
        <f t="shared" si="82"/>
        <v>#N/A</v>
      </c>
      <c r="CI146" s="114" t="e">
        <f t="shared" si="83"/>
        <v>#N/A</v>
      </c>
      <c r="CJ146" s="114" t="e">
        <f t="shared" si="84"/>
        <v>#N/A</v>
      </c>
      <c r="CK146" s="114" t="e">
        <f t="shared" si="85"/>
        <v>#N/A</v>
      </c>
      <c r="CL146" s="114" t="e">
        <f t="shared" si="86"/>
        <v>#N/A</v>
      </c>
    </row>
    <row r="147" spans="1:90">
      <c r="A147" s="149" t="str">
        <f t="shared" si="62"/>
        <v xml:space="preserve"> 19000100</v>
      </c>
      <c r="B147" s="153"/>
      <c r="C147" s="130"/>
      <c r="D147" s="136"/>
      <c r="E147" s="136"/>
      <c r="F147" s="136"/>
      <c r="G147" s="136"/>
      <c r="H147" s="136"/>
      <c r="I147" s="131"/>
      <c r="J147" s="168"/>
      <c r="K147" s="174"/>
      <c r="L147" s="195"/>
      <c r="M147" s="184" t="e">
        <f t="shared" si="87"/>
        <v>#DIV/0!</v>
      </c>
      <c r="N147" s="174"/>
      <c r="O147" s="195"/>
      <c r="P147" s="184" t="e">
        <f t="shared" si="88"/>
        <v>#DIV/0!</v>
      </c>
      <c r="Q147" s="174"/>
      <c r="R147" s="195"/>
      <c r="S147" s="184" t="e">
        <f t="shared" si="89"/>
        <v>#DIV/0!</v>
      </c>
      <c r="T147" s="170"/>
      <c r="U147" s="133"/>
      <c r="V147" s="133"/>
      <c r="W147" s="133"/>
      <c r="X147" s="133"/>
      <c r="Y147" s="133"/>
      <c r="Z147" s="133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61"/>
      <c r="AT147" s="193"/>
      <c r="AU147" s="136"/>
      <c r="AV147" s="184" t="e">
        <f t="shared" si="90"/>
        <v>#DIV/0!</v>
      </c>
      <c r="AW147" s="193"/>
      <c r="AX147" s="136"/>
      <c r="AY147" s="184" t="e">
        <f t="shared" si="91"/>
        <v>#DIV/0!</v>
      </c>
      <c r="AZ147" s="193"/>
      <c r="BA147" s="136"/>
      <c r="BB147" s="184" t="e">
        <f t="shared" si="92"/>
        <v>#DIV/0!</v>
      </c>
      <c r="BC147" s="153"/>
      <c r="BD147" s="136"/>
      <c r="BE147" s="136"/>
      <c r="BF147" s="136"/>
      <c r="BG147" s="136"/>
      <c r="BH147" s="136"/>
      <c r="BI147" s="136"/>
      <c r="BJ147" s="161"/>
      <c r="BK147" s="161"/>
      <c r="BL147" s="161"/>
      <c r="BM147" s="152"/>
      <c r="BN147" s="43">
        <f t="shared" si="63"/>
        <v>0</v>
      </c>
      <c r="BO147" s="43">
        <f t="shared" si="64"/>
        <v>0</v>
      </c>
      <c r="BP147" s="43" t="e">
        <f t="shared" si="65"/>
        <v>#DIV/0!</v>
      </c>
      <c r="BQ147" s="43">
        <f t="shared" si="66"/>
        <v>0</v>
      </c>
      <c r="BR147" s="43">
        <f t="shared" si="67"/>
        <v>0</v>
      </c>
      <c r="BS147" s="43" t="e">
        <f t="shared" si="68"/>
        <v>#DIV/0!</v>
      </c>
      <c r="BT147" s="43" t="e">
        <f>(#REF!*86400)/2</f>
        <v>#REF!</v>
      </c>
      <c r="BU147" s="43" t="e">
        <f t="shared" si="69"/>
        <v>#DIV/0!</v>
      </c>
      <c r="BV147" s="43" t="e">
        <f t="shared" si="70"/>
        <v>#VALUE!</v>
      </c>
      <c r="BW147" s="44" t="e">
        <f t="shared" si="71"/>
        <v>#REF!</v>
      </c>
      <c r="BX147" s="43" t="e">
        <f t="shared" si="72"/>
        <v>#VALUE!</v>
      </c>
      <c r="BY147" s="43" t="e">
        <f t="shared" si="73"/>
        <v>#VALUE!</v>
      </c>
      <c r="BZ147" s="44" t="e">
        <f t="shared" si="74"/>
        <v>#REF!</v>
      </c>
      <c r="CA147" s="44" t="e">
        <f t="shared" si="75"/>
        <v>#REF!</v>
      </c>
      <c r="CB147" t="str">
        <f t="shared" si="76"/>
        <v>19000100</v>
      </c>
      <c r="CC147" s="55">
        <f t="shared" si="77"/>
        <v>0</v>
      </c>
      <c r="CD147" s="114" t="e">
        <f t="shared" si="78"/>
        <v>#N/A</v>
      </c>
      <c r="CE147" s="114" t="e">
        <f t="shared" si="79"/>
        <v>#N/A</v>
      </c>
      <c r="CF147" s="114" t="e">
        <f t="shared" si="80"/>
        <v>#N/A</v>
      </c>
      <c r="CG147" s="114" t="e">
        <f t="shared" si="81"/>
        <v>#N/A</v>
      </c>
      <c r="CH147" s="114" t="e">
        <f t="shared" si="82"/>
        <v>#N/A</v>
      </c>
      <c r="CI147" s="114" t="e">
        <f t="shared" si="83"/>
        <v>#N/A</v>
      </c>
      <c r="CJ147" s="114" t="e">
        <f t="shared" si="84"/>
        <v>#N/A</v>
      </c>
      <c r="CK147" s="114" t="e">
        <f t="shared" si="85"/>
        <v>#N/A</v>
      </c>
      <c r="CL147" s="114" t="e">
        <f t="shared" si="86"/>
        <v>#N/A</v>
      </c>
    </row>
    <row r="148" spans="1:90">
      <c r="A148" s="149" t="str">
        <f t="shared" si="62"/>
        <v xml:space="preserve"> 19000100</v>
      </c>
      <c r="B148" s="153"/>
      <c r="C148" s="130"/>
      <c r="D148" s="136"/>
      <c r="E148" s="136"/>
      <c r="F148" s="136"/>
      <c r="G148" s="136"/>
      <c r="H148" s="136"/>
      <c r="I148" s="131"/>
      <c r="J148" s="168"/>
      <c r="K148" s="174"/>
      <c r="L148" s="195"/>
      <c r="M148" s="184" t="e">
        <f t="shared" si="87"/>
        <v>#DIV/0!</v>
      </c>
      <c r="N148" s="174"/>
      <c r="O148" s="195"/>
      <c r="P148" s="184" t="e">
        <f t="shared" si="88"/>
        <v>#DIV/0!</v>
      </c>
      <c r="Q148" s="174"/>
      <c r="R148" s="195"/>
      <c r="S148" s="184" t="e">
        <f t="shared" si="89"/>
        <v>#DIV/0!</v>
      </c>
      <c r="T148" s="170"/>
      <c r="U148" s="133"/>
      <c r="V148" s="133"/>
      <c r="W148" s="133"/>
      <c r="X148" s="133"/>
      <c r="Y148" s="133"/>
      <c r="Z148" s="133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61"/>
      <c r="AT148" s="193"/>
      <c r="AU148" s="136"/>
      <c r="AV148" s="184" t="e">
        <f t="shared" si="90"/>
        <v>#DIV/0!</v>
      </c>
      <c r="AW148" s="193"/>
      <c r="AX148" s="136"/>
      <c r="AY148" s="184" t="e">
        <f t="shared" si="91"/>
        <v>#DIV/0!</v>
      </c>
      <c r="AZ148" s="193"/>
      <c r="BA148" s="136"/>
      <c r="BB148" s="184" t="e">
        <f t="shared" si="92"/>
        <v>#DIV/0!</v>
      </c>
      <c r="BC148" s="153"/>
      <c r="BD148" s="136"/>
      <c r="BE148" s="136"/>
      <c r="BF148" s="136"/>
      <c r="BG148" s="136"/>
      <c r="BH148" s="136"/>
      <c r="BI148" s="136"/>
      <c r="BJ148" s="161"/>
      <c r="BK148" s="161"/>
      <c r="BL148" s="161"/>
      <c r="BM148" s="152"/>
      <c r="BN148" s="43">
        <f t="shared" si="63"/>
        <v>0</v>
      </c>
      <c r="BO148" s="43">
        <f t="shared" si="64"/>
        <v>0</v>
      </c>
      <c r="BP148" s="43" t="e">
        <f t="shared" si="65"/>
        <v>#DIV/0!</v>
      </c>
      <c r="BQ148" s="43">
        <f t="shared" si="66"/>
        <v>0</v>
      </c>
      <c r="BR148" s="43">
        <f t="shared" si="67"/>
        <v>0</v>
      </c>
      <c r="BS148" s="43" t="e">
        <f t="shared" si="68"/>
        <v>#DIV/0!</v>
      </c>
      <c r="BT148" s="43" t="e">
        <f>(#REF!*86400)/2</f>
        <v>#REF!</v>
      </c>
      <c r="BU148" s="43" t="e">
        <f t="shared" si="69"/>
        <v>#DIV/0!</v>
      </c>
      <c r="BV148" s="43" t="e">
        <f t="shared" si="70"/>
        <v>#VALUE!</v>
      </c>
      <c r="BW148" s="44" t="e">
        <f t="shared" si="71"/>
        <v>#REF!</v>
      </c>
      <c r="BX148" s="43" t="e">
        <f t="shared" si="72"/>
        <v>#VALUE!</v>
      </c>
      <c r="BY148" s="43" t="e">
        <f t="shared" si="73"/>
        <v>#VALUE!</v>
      </c>
      <c r="BZ148" s="44" t="e">
        <f t="shared" si="74"/>
        <v>#REF!</v>
      </c>
      <c r="CA148" s="44" t="e">
        <f t="shared" si="75"/>
        <v>#REF!</v>
      </c>
      <c r="CB148" t="str">
        <f t="shared" si="76"/>
        <v>19000100</v>
      </c>
      <c r="CC148" s="55">
        <f t="shared" si="77"/>
        <v>0</v>
      </c>
      <c r="CD148" s="114" t="e">
        <f t="shared" si="78"/>
        <v>#N/A</v>
      </c>
      <c r="CE148" s="114" t="e">
        <f t="shared" si="79"/>
        <v>#N/A</v>
      </c>
      <c r="CF148" s="114" t="e">
        <f t="shared" si="80"/>
        <v>#N/A</v>
      </c>
      <c r="CG148" s="114" t="e">
        <f t="shared" si="81"/>
        <v>#N/A</v>
      </c>
      <c r="CH148" s="114" t="e">
        <f t="shared" si="82"/>
        <v>#N/A</v>
      </c>
      <c r="CI148" s="114" t="e">
        <f t="shared" si="83"/>
        <v>#N/A</v>
      </c>
      <c r="CJ148" s="114" t="e">
        <f t="shared" si="84"/>
        <v>#N/A</v>
      </c>
      <c r="CK148" s="114" t="e">
        <f t="shared" si="85"/>
        <v>#N/A</v>
      </c>
      <c r="CL148" s="114" t="e">
        <f t="shared" si="86"/>
        <v>#N/A</v>
      </c>
    </row>
    <row r="149" spans="1:90">
      <c r="A149" s="149" t="str">
        <f t="shared" si="62"/>
        <v xml:space="preserve"> 19000100</v>
      </c>
      <c r="B149" s="153"/>
      <c r="C149" s="130"/>
      <c r="D149" s="136"/>
      <c r="E149" s="136"/>
      <c r="F149" s="136"/>
      <c r="G149" s="136"/>
      <c r="H149" s="136"/>
      <c r="I149" s="131"/>
      <c r="J149" s="168"/>
      <c r="K149" s="174"/>
      <c r="L149" s="195"/>
      <c r="M149" s="184" t="e">
        <f t="shared" si="87"/>
        <v>#DIV/0!</v>
      </c>
      <c r="N149" s="174"/>
      <c r="O149" s="195"/>
      <c r="P149" s="184" t="e">
        <f t="shared" si="88"/>
        <v>#DIV/0!</v>
      </c>
      <c r="Q149" s="174"/>
      <c r="R149" s="195"/>
      <c r="S149" s="184" t="e">
        <f t="shared" si="89"/>
        <v>#DIV/0!</v>
      </c>
      <c r="T149" s="170"/>
      <c r="U149" s="133"/>
      <c r="V149" s="133"/>
      <c r="W149" s="133"/>
      <c r="X149" s="133"/>
      <c r="Y149" s="133"/>
      <c r="Z149" s="133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61"/>
      <c r="AT149" s="193"/>
      <c r="AU149" s="136"/>
      <c r="AV149" s="184" t="e">
        <f t="shared" si="90"/>
        <v>#DIV/0!</v>
      </c>
      <c r="AW149" s="193"/>
      <c r="AX149" s="136"/>
      <c r="AY149" s="184" t="e">
        <f t="shared" si="91"/>
        <v>#DIV/0!</v>
      </c>
      <c r="AZ149" s="193"/>
      <c r="BA149" s="136"/>
      <c r="BB149" s="184" t="e">
        <f t="shared" si="92"/>
        <v>#DIV/0!</v>
      </c>
      <c r="BC149" s="153"/>
      <c r="BD149" s="136"/>
      <c r="BE149" s="136"/>
      <c r="BF149" s="136"/>
      <c r="BG149" s="136"/>
      <c r="BH149" s="136"/>
      <c r="BI149" s="136"/>
      <c r="BJ149" s="161"/>
      <c r="BK149" s="161"/>
      <c r="BL149" s="161"/>
      <c r="BM149" s="152"/>
      <c r="BN149" s="43">
        <f t="shared" si="63"/>
        <v>0</v>
      </c>
      <c r="BO149" s="43">
        <f t="shared" si="64"/>
        <v>0</v>
      </c>
      <c r="BP149" s="43" t="e">
        <f t="shared" si="65"/>
        <v>#DIV/0!</v>
      </c>
      <c r="BQ149" s="43">
        <f t="shared" si="66"/>
        <v>0</v>
      </c>
      <c r="BR149" s="43">
        <f t="shared" si="67"/>
        <v>0</v>
      </c>
      <c r="BS149" s="43" t="e">
        <f t="shared" si="68"/>
        <v>#DIV/0!</v>
      </c>
      <c r="BT149" s="43" t="e">
        <f>(#REF!*86400)/2</f>
        <v>#REF!</v>
      </c>
      <c r="BU149" s="43" t="e">
        <f t="shared" si="69"/>
        <v>#DIV/0!</v>
      </c>
      <c r="BV149" s="43" t="e">
        <f t="shared" si="70"/>
        <v>#VALUE!</v>
      </c>
      <c r="BW149" s="44" t="e">
        <f t="shared" si="71"/>
        <v>#REF!</v>
      </c>
      <c r="BX149" s="43" t="e">
        <f t="shared" si="72"/>
        <v>#VALUE!</v>
      </c>
      <c r="BY149" s="43" t="e">
        <f t="shared" si="73"/>
        <v>#VALUE!</v>
      </c>
      <c r="BZ149" s="44" t="e">
        <f t="shared" si="74"/>
        <v>#REF!</v>
      </c>
      <c r="CA149" s="44" t="e">
        <f t="shared" si="75"/>
        <v>#REF!</v>
      </c>
      <c r="CB149" t="str">
        <f t="shared" si="76"/>
        <v>19000100</v>
      </c>
      <c r="CC149" s="55">
        <f t="shared" si="77"/>
        <v>0</v>
      </c>
      <c r="CD149" s="114" t="e">
        <f t="shared" si="78"/>
        <v>#N/A</v>
      </c>
      <c r="CE149" s="114" t="e">
        <f t="shared" si="79"/>
        <v>#N/A</v>
      </c>
      <c r="CF149" s="114" t="e">
        <f t="shared" si="80"/>
        <v>#N/A</v>
      </c>
      <c r="CG149" s="114" t="e">
        <f t="shared" si="81"/>
        <v>#N/A</v>
      </c>
      <c r="CH149" s="114" t="e">
        <f t="shared" si="82"/>
        <v>#N/A</v>
      </c>
      <c r="CI149" s="114" t="e">
        <f t="shared" si="83"/>
        <v>#N/A</v>
      </c>
      <c r="CJ149" s="114" t="e">
        <f t="shared" si="84"/>
        <v>#N/A</v>
      </c>
      <c r="CK149" s="114" t="e">
        <f t="shared" si="85"/>
        <v>#N/A</v>
      </c>
      <c r="CL149" s="114" t="e">
        <f t="shared" si="86"/>
        <v>#N/A</v>
      </c>
    </row>
    <row r="150" spans="1:90">
      <c r="A150" s="149" t="str">
        <f t="shared" si="62"/>
        <v xml:space="preserve"> 19000100</v>
      </c>
      <c r="B150" s="153"/>
      <c r="C150" s="130"/>
      <c r="D150" s="136"/>
      <c r="E150" s="136"/>
      <c r="F150" s="136"/>
      <c r="G150" s="136"/>
      <c r="H150" s="136"/>
      <c r="I150" s="131"/>
      <c r="J150" s="168"/>
      <c r="K150" s="174"/>
      <c r="L150" s="195"/>
      <c r="M150" s="184" t="e">
        <f t="shared" si="87"/>
        <v>#DIV/0!</v>
      </c>
      <c r="N150" s="174"/>
      <c r="O150" s="195"/>
      <c r="P150" s="184" t="e">
        <f t="shared" si="88"/>
        <v>#DIV/0!</v>
      </c>
      <c r="Q150" s="174"/>
      <c r="R150" s="195"/>
      <c r="S150" s="184" t="e">
        <f t="shared" si="89"/>
        <v>#DIV/0!</v>
      </c>
      <c r="T150" s="170"/>
      <c r="U150" s="133"/>
      <c r="V150" s="133"/>
      <c r="W150" s="133"/>
      <c r="X150" s="133"/>
      <c r="Y150" s="133"/>
      <c r="Z150" s="133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61"/>
      <c r="AT150" s="193"/>
      <c r="AU150" s="136"/>
      <c r="AV150" s="184" t="e">
        <f t="shared" si="90"/>
        <v>#DIV/0!</v>
      </c>
      <c r="AW150" s="193"/>
      <c r="AX150" s="136"/>
      <c r="AY150" s="184" t="e">
        <f t="shared" si="91"/>
        <v>#DIV/0!</v>
      </c>
      <c r="AZ150" s="193"/>
      <c r="BA150" s="136"/>
      <c r="BB150" s="184" t="e">
        <f t="shared" si="92"/>
        <v>#DIV/0!</v>
      </c>
      <c r="BC150" s="153"/>
      <c r="BD150" s="136"/>
      <c r="BE150" s="136"/>
      <c r="BF150" s="136"/>
      <c r="BG150" s="136"/>
      <c r="BH150" s="136"/>
      <c r="BI150" s="136"/>
      <c r="BJ150" s="161"/>
      <c r="BK150" s="161"/>
      <c r="BL150" s="161"/>
      <c r="BM150" s="152"/>
      <c r="BN150" s="43">
        <f t="shared" si="63"/>
        <v>0</v>
      </c>
      <c r="BO150" s="43">
        <f t="shared" si="64"/>
        <v>0</v>
      </c>
      <c r="BP150" s="43" t="e">
        <f t="shared" si="65"/>
        <v>#DIV/0!</v>
      </c>
      <c r="BQ150" s="43">
        <f t="shared" si="66"/>
        <v>0</v>
      </c>
      <c r="BR150" s="43">
        <f t="shared" si="67"/>
        <v>0</v>
      </c>
      <c r="BS150" s="43" t="e">
        <f t="shared" si="68"/>
        <v>#DIV/0!</v>
      </c>
      <c r="BT150" s="43" t="e">
        <f>(#REF!*86400)/2</f>
        <v>#REF!</v>
      </c>
      <c r="BU150" s="43" t="e">
        <f t="shared" si="69"/>
        <v>#DIV/0!</v>
      </c>
      <c r="BV150" s="43" t="e">
        <f t="shared" si="70"/>
        <v>#VALUE!</v>
      </c>
      <c r="BW150" s="44" t="e">
        <f t="shared" si="71"/>
        <v>#REF!</v>
      </c>
      <c r="BX150" s="43" t="e">
        <f t="shared" si="72"/>
        <v>#VALUE!</v>
      </c>
      <c r="BY150" s="43" t="e">
        <f t="shared" si="73"/>
        <v>#VALUE!</v>
      </c>
      <c r="BZ150" s="44" t="e">
        <f t="shared" si="74"/>
        <v>#REF!</v>
      </c>
      <c r="CA150" s="44" t="e">
        <f t="shared" si="75"/>
        <v>#REF!</v>
      </c>
      <c r="CB150" t="str">
        <f t="shared" si="76"/>
        <v>19000100</v>
      </c>
      <c r="CC150" s="55">
        <f t="shared" si="77"/>
        <v>0</v>
      </c>
      <c r="CD150" s="114" t="e">
        <f t="shared" si="78"/>
        <v>#N/A</v>
      </c>
      <c r="CE150" s="114" t="e">
        <f t="shared" si="79"/>
        <v>#N/A</v>
      </c>
      <c r="CF150" s="114" t="e">
        <f t="shared" si="80"/>
        <v>#N/A</v>
      </c>
      <c r="CG150" s="114" t="e">
        <f t="shared" si="81"/>
        <v>#N/A</v>
      </c>
      <c r="CH150" s="114" t="e">
        <f t="shared" si="82"/>
        <v>#N/A</v>
      </c>
      <c r="CI150" s="114" t="e">
        <f t="shared" si="83"/>
        <v>#N/A</v>
      </c>
      <c r="CJ150" s="114" t="e">
        <f t="shared" si="84"/>
        <v>#N/A</v>
      </c>
      <c r="CK150" s="114" t="e">
        <f t="shared" si="85"/>
        <v>#N/A</v>
      </c>
      <c r="CL150" s="114" t="e">
        <f t="shared" si="86"/>
        <v>#N/A</v>
      </c>
    </row>
    <row r="151" spans="1:90">
      <c r="A151" s="149" t="str">
        <f t="shared" si="62"/>
        <v xml:space="preserve"> 19000100</v>
      </c>
      <c r="B151" s="153"/>
      <c r="C151" s="130"/>
      <c r="D151" s="136"/>
      <c r="E151" s="136"/>
      <c r="F151" s="136"/>
      <c r="G151" s="136"/>
      <c r="H151" s="136"/>
      <c r="I151" s="131"/>
      <c r="J151" s="168"/>
      <c r="K151" s="174"/>
      <c r="L151" s="195"/>
      <c r="M151" s="184" t="e">
        <f t="shared" si="87"/>
        <v>#DIV/0!</v>
      </c>
      <c r="N151" s="174"/>
      <c r="O151" s="195"/>
      <c r="P151" s="184" t="e">
        <f t="shared" si="88"/>
        <v>#DIV/0!</v>
      </c>
      <c r="Q151" s="174"/>
      <c r="R151" s="195"/>
      <c r="S151" s="184" t="e">
        <f t="shared" si="89"/>
        <v>#DIV/0!</v>
      </c>
      <c r="T151" s="170"/>
      <c r="U151" s="133"/>
      <c r="V151" s="133"/>
      <c r="W151" s="133"/>
      <c r="X151" s="133"/>
      <c r="Y151" s="133"/>
      <c r="Z151" s="133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61"/>
      <c r="AT151" s="193"/>
      <c r="AU151" s="136"/>
      <c r="AV151" s="184" t="e">
        <f t="shared" si="90"/>
        <v>#DIV/0!</v>
      </c>
      <c r="AW151" s="193"/>
      <c r="AX151" s="136"/>
      <c r="AY151" s="184" t="e">
        <f t="shared" si="91"/>
        <v>#DIV/0!</v>
      </c>
      <c r="AZ151" s="193"/>
      <c r="BA151" s="136"/>
      <c r="BB151" s="184" t="e">
        <f t="shared" si="92"/>
        <v>#DIV/0!</v>
      </c>
      <c r="BC151" s="153"/>
      <c r="BD151" s="136"/>
      <c r="BE151" s="136"/>
      <c r="BF151" s="136"/>
      <c r="BG151" s="136"/>
      <c r="BH151" s="136"/>
      <c r="BI151" s="136"/>
      <c r="BJ151" s="161"/>
      <c r="BK151" s="161"/>
      <c r="BL151" s="161"/>
      <c r="BM151" s="152"/>
      <c r="BN151" s="43">
        <f t="shared" si="63"/>
        <v>0</v>
      </c>
      <c r="BO151" s="43">
        <f t="shared" si="64"/>
        <v>0</v>
      </c>
      <c r="BP151" s="43" t="e">
        <f t="shared" si="65"/>
        <v>#DIV/0!</v>
      </c>
      <c r="BQ151" s="43">
        <f t="shared" si="66"/>
        <v>0</v>
      </c>
      <c r="BR151" s="43">
        <f t="shared" si="67"/>
        <v>0</v>
      </c>
      <c r="BS151" s="43" t="e">
        <f t="shared" si="68"/>
        <v>#DIV/0!</v>
      </c>
      <c r="BT151" s="43" t="e">
        <f>(#REF!*86400)/2</f>
        <v>#REF!</v>
      </c>
      <c r="BU151" s="43" t="e">
        <f t="shared" si="69"/>
        <v>#DIV/0!</v>
      </c>
      <c r="BV151" s="43" t="e">
        <f t="shared" si="70"/>
        <v>#VALUE!</v>
      </c>
      <c r="BW151" s="44" t="e">
        <f t="shared" si="71"/>
        <v>#REF!</v>
      </c>
      <c r="BX151" s="43" t="e">
        <f t="shared" si="72"/>
        <v>#VALUE!</v>
      </c>
      <c r="BY151" s="43" t="e">
        <f t="shared" si="73"/>
        <v>#VALUE!</v>
      </c>
      <c r="BZ151" s="44" t="e">
        <f t="shared" si="74"/>
        <v>#REF!</v>
      </c>
      <c r="CA151" s="44" t="e">
        <f t="shared" si="75"/>
        <v>#REF!</v>
      </c>
      <c r="CB151" t="str">
        <f t="shared" si="76"/>
        <v>19000100</v>
      </c>
      <c r="CC151" s="55">
        <f t="shared" si="77"/>
        <v>0</v>
      </c>
      <c r="CD151" s="114" t="e">
        <f t="shared" si="78"/>
        <v>#N/A</v>
      </c>
      <c r="CE151" s="114" t="e">
        <f t="shared" si="79"/>
        <v>#N/A</v>
      </c>
      <c r="CF151" s="114" t="e">
        <f t="shared" si="80"/>
        <v>#N/A</v>
      </c>
      <c r="CG151" s="114" t="e">
        <f t="shared" si="81"/>
        <v>#N/A</v>
      </c>
      <c r="CH151" s="114" t="e">
        <f t="shared" si="82"/>
        <v>#N/A</v>
      </c>
      <c r="CI151" s="114" t="e">
        <f t="shared" si="83"/>
        <v>#N/A</v>
      </c>
      <c r="CJ151" s="114" t="e">
        <f t="shared" si="84"/>
        <v>#N/A</v>
      </c>
      <c r="CK151" s="114" t="e">
        <f t="shared" si="85"/>
        <v>#N/A</v>
      </c>
      <c r="CL151" s="114" t="e">
        <f t="shared" si="86"/>
        <v>#N/A</v>
      </c>
    </row>
    <row r="152" spans="1:90">
      <c r="A152" s="149" t="str">
        <f t="shared" si="62"/>
        <v xml:space="preserve"> 19000100</v>
      </c>
      <c r="B152" s="153"/>
      <c r="C152" s="130"/>
      <c r="D152" s="136"/>
      <c r="E152" s="136"/>
      <c r="F152" s="136"/>
      <c r="G152" s="136"/>
      <c r="H152" s="136"/>
      <c r="I152" s="131"/>
      <c r="J152" s="168"/>
      <c r="K152" s="174"/>
      <c r="L152" s="195"/>
      <c r="M152" s="184" t="e">
        <f t="shared" si="87"/>
        <v>#DIV/0!</v>
      </c>
      <c r="N152" s="174"/>
      <c r="O152" s="195"/>
      <c r="P152" s="184" t="e">
        <f t="shared" si="88"/>
        <v>#DIV/0!</v>
      </c>
      <c r="Q152" s="174"/>
      <c r="R152" s="195"/>
      <c r="S152" s="184" t="e">
        <f t="shared" si="89"/>
        <v>#DIV/0!</v>
      </c>
      <c r="T152" s="170"/>
      <c r="U152" s="133"/>
      <c r="V152" s="133"/>
      <c r="W152" s="133"/>
      <c r="X152" s="133"/>
      <c r="Y152" s="133"/>
      <c r="Z152" s="133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61"/>
      <c r="AT152" s="193"/>
      <c r="AU152" s="136"/>
      <c r="AV152" s="184" t="e">
        <f t="shared" si="90"/>
        <v>#DIV/0!</v>
      </c>
      <c r="AW152" s="193"/>
      <c r="AX152" s="136"/>
      <c r="AY152" s="184" t="e">
        <f t="shared" si="91"/>
        <v>#DIV/0!</v>
      </c>
      <c r="AZ152" s="193"/>
      <c r="BA152" s="136"/>
      <c r="BB152" s="184" t="e">
        <f t="shared" si="92"/>
        <v>#DIV/0!</v>
      </c>
      <c r="BC152" s="153"/>
      <c r="BD152" s="136"/>
      <c r="BE152" s="136"/>
      <c r="BF152" s="136"/>
      <c r="BG152" s="136"/>
      <c r="BH152" s="136"/>
      <c r="BI152" s="136"/>
      <c r="BJ152" s="161"/>
      <c r="BK152" s="161"/>
      <c r="BL152" s="161"/>
      <c r="BM152" s="152"/>
      <c r="BN152" s="43">
        <f t="shared" si="63"/>
        <v>0</v>
      </c>
      <c r="BO152" s="43">
        <f t="shared" si="64"/>
        <v>0</v>
      </c>
      <c r="BP152" s="43" t="e">
        <f t="shared" si="65"/>
        <v>#DIV/0!</v>
      </c>
      <c r="BQ152" s="43">
        <f t="shared" si="66"/>
        <v>0</v>
      </c>
      <c r="BR152" s="43">
        <f t="shared" si="67"/>
        <v>0</v>
      </c>
      <c r="BS152" s="43" t="e">
        <f t="shared" si="68"/>
        <v>#DIV/0!</v>
      </c>
      <c r="BT152" s="43" t="e">
        <f>(#REF!*86400)/2</f>
        <v>#REF!</v>
      </c>
      <c r="BU152" s="43" t="e">
        <f t="shared" si="69"/>
        <v>#DIV/0!</v>
      </c>
      <c r="BV152" s="43" t="e">
        <f t="shared" si="70"/>
        <v>#VALUE!</v>
      </c>
      <c r="BW152" s="44" t="e">
        <f t="shared" si="71"/>
        <v>#REF!</v>
      </c>
      <c r="BX152" s="43" t="e">
        <f t="shared" si="72"/>
        <v>#VALUE!</v>
      </c>
      <c r="BY152" s="43" t="e">
        <f t="shared" si="73"/>
        <v>#VALUE!</v>
      </c>
      <c r="BZ152" s="44" t="e">
        <f t="shared" si="74"/>
        <v>#REF!</v>
      </c>
      <c r="CA152" s="44" t="e">
        <f t="shared" si="75"/>
        <v>#REF!</v>
      </c>
      <c r="CB152" t="str">
        <f t="shared" si="76"/>
        <v>19000100</v>
      </c>
      <c r="CC152" s="55">
        <f t="shared" si="77"/>
        <v>0</v>
      </c>
      <c r="CD152" s="114" t="e">
        <f t="shared" si="78"/>
        <v>#N/A</v>
      </c>
      <c r="CE152" s="114" t="e">
        <f t="shared" si="79"/>
        <v>#N/A</v>
      </c>
      <c r="CF152" s="114" t="e">
        <f t="shared" si="80"/>
        <v>#N/A</v>
      </c>
      <c r="CG152" s="114" t="e">
        <f t="shared" si="81"/>
        <v>#N/A</v>
      </c>
      <c r="CH152" s="114" t="e">
        <f t="shared" si="82"/>
        <v>#N/A</v>
      </c>
      <c r="CI152" s="114" t="e">
        <f t="shared" si="83"/>
        <v>#N/A</v>
      </c>
      <c r="CJ152" s="114" t="e">
        <f t="shared" si="84"/>
        <v>#N/A</v>
      </c>
      <c r="CK152" s="114" t="e">
        <f t="shared" si="85"/>
        <v>#N/A</v>
      </c>
      <c r="CL152" s="114" t="e">
        <f t="shared" si="86"/>
        <v>#N/A</v>
      </c>
    </row>
    <row r="153" spans="1:90">
      <c r="A153" s="149" t="str">
        <f t="shared" si="62"/>
        <v xml:space="preserve"> 19000100</v>
      </c>
      <c r="B153" s="153"/>
      <c r="C153" s="130"/>
      <c r="D153" s="136"/>
      <c r="E153" s="136"/>
      <c r="F153" s="136"/>
      <c r="G153" s="136"/>
      <c r="H153" s="136"/>
      <c r="I153" s="131"/>
      <c r="J153" s="168"/>
      <c r="K153" s="174"/>
      <c r="L153" s="195"/>
      <c r="M153" s="184" t="e">
        <f t="shared" si="87"/>
        <v>#DIV/0!</v>
      </c>
      <c r="N153" s="174"/>
      <c r="O153" s="195"/>
      <c r="P153" s="184" t="e">
        <f t="shared" si="88"/>
        <v>#DIV/0!</v>
      </c>
      <c r="Q153" s="174"/>
      <c r="R153" s="195"/>
      <c r="S153" s="184" t="e">
        <f t="shared" si="89"/>
        <v>#DIV/0!</v>
      </c>
      <c r="T153" s="170"/>
      <c r="U153" s="133"/>
      <c r="V153" s="133"/>
      <c r="W153" s="133"/>
      <c r="X153" s="133"/>
      <c r="Y153" s="133"/>
      <c r="Z153" s="133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61"/>
      <c r="AT153" s="193"/>
      <c r="AU153" s="136"/>
      <c r="AV153" s="184" t="e">
        <f t="shared" si="90"/>
        <v>#DIV/0!</v>
      </c>
      <c r="AW153" s="193"/>
      <c r="AX153" s="136"/>
      <c r="AY153" s="184" t="e">
        <f t="shared" si="91"/>
        <v>#DIV/0!</v>
      </c>
      <c r="AZ153" s="193"/>
      <c r="BA153" s="136"/>
      <c r="BB153" s="184" t="e">
        <f t="shared" si="92"/>
        <v>#DIV/0!</v>
      </c>
      <c r="BC153" s="153"/>
      <c r="BD153" s="136"/>
      <c r="BE153" s="136"/>
      <c r="BF153" s="136"/>
      <c r="BG153" s="136"/>
      <c r="BH153" s="136"/>
      <c r="BI153" s="136"/>
      <c r="BJ153" s="161"/>
      <c r="BK153" s="161"/>
      <c r="BL153" s="161"/>
      <c r="BM153" s="152"/>
      <c r="BN153" s="43">
        <f t="shared" si="63"/>
        <v>0</v>
      </c>
      <c r="BO153" s="43">
        <f t="shared" si="64"/>
        <v>0</v>
      </c>
      <c r="BP153" s="43" t="e">
        <f t="shared" si="65"/>
        <v>#DIV/0!</v>
      </c>
      <c r="BQ153" s="43">
        <f t="shared" si="66"/>
        <v>0</v>
      </c>
      <c r="BR153" s="43">
        <f t="shared" si="67"/>
        <v>0</v>
      </c>
      <c r="BS153" s="43" t="e">
        <f t="shared" si="68"/>
        <v>#DIV/0!</v>
      </c>
      <c r="BT153" s="43" t="e">
        <f>(#REF!*86400)/2</f>
        <v>#REF!</v>
      </c>
      <c r="BU153" s="43" t="e">
        <f t="shared" si="69"/>
        <v>#DIV/0!</v>
      </c>
      <c r="BV153" s="43" t="e">
        <f t="shared" si="70"/>
        <v>#VALUE!</v>
      </c>
      <c r="BW153" s="44" t="e">
        <f t="shared" si="71"/>
        <v>#REF!</v>
      </c>
      <c r="BX153" s="43" t="e">
        <f t="shared" si="72"/>
        <v>#VALUE!</v>
      </c>
      <c r="BY153" s="43" t="e">
        <f t="shared" si="73"/>
        <v>#VALUE!</v>
      </c>
      <c r="BZ153" s="44" t="e">
        <f t="shared" si="74"/>
        <v>#REF!</v>
      </c>
      <c r="CA153" s="44" t="e">
        <f t="shared" si="75"/>
        <v>#REF!</v>
      </c>
      <c r="CB153" t="str">
        <f t="shared" si="76"/>
        <v>19000100</v>
      </c>
      <c r="CC153" s="55">
        <f t="shared" si="77"/>
        <v>0</v>
      </c>
      <c r="CD153" s="114" t="e">
        <f t="shared" si="78"/>
        <v>#N/A</v>
      </c>
      <c r="CE153" s="114" t="e">
        <f t="shared" si="79"/>
        <v>#N/A</v>
      </c>
      <c r="CF153" s="114" t="e">
        <f t="shared" si="80"/>
        <v>#N/A</v>
      </c>
      <c r="CG153" s="114" t="e">
        <f t="shared" si="81"/>
        <v>#N/A</v>
      </c>
      <c r="CH153" s="114" t="e">
        <f t="shared" si="82"/>
        <v>#N/A</v>
      </c>
      <c r="CI153" s="114" t="e">
        <f t="shared" si="83"/>
        <v>#N/A</v>
      </c>
      <c r="CJ153" s="114" t="e">
        <f t="shared" si="84"/>
        <v>#N/A</v>
      </c>
      <c r="CK153" s="114" t="e">
        <f t="shared" si="85"/>
        <v>#N/A</v>
      </c>
      <c r="CL153" s="114" t="e">
        <f t="shared" si="86"/>
        <v>#N/A</v>
      </c>
    </row>
    <row r="154" spans="1:90">
      <c r="A154" s="149" t="str">
        <f t="shared" si="62"/>
        <v xml:space="preserve"> 19000100</v>
      </c>
      <c r="B154" s="153"/>
      <c r="C154" s="130"/>
      <c r="D154" s="136"/>
      <c r="E154" s="136"/>
      <c r="F154" s="136"/>
      <c r="G154" s="136"/>
      <c r="H154" s="136"/>
      <c r="I154" s="131"/>
      <c r="J154" s="168"/>
      <c r="K154" s="174"/>
      <c r="L154" s="195"/>
      <c r="M154" s="184" t="e">
        <f t="shared" si="87"/>
        <v>#DIV/0!</v>
      </c>
      <c r="N154" s="174"/>
      <c r="O154" s="195"/>
      <c r="P154" s="184" t="e">
        <f t="shared" si="88"/>
        <v>#DIV/0!</v>
      </c>
      <c r="Q154" s="174"/>
      <c r="R154" s="195"/>
      <c r="S154" s="184" t="e">
        <f t="shared" si="89"/>
        <v>#DIV/0!</v>
      </c>
      <c r="T154" s="170"/>
      <c r="U154" s="133"/>
      <c r="V154" s="133"/>
      <c r="W154" s="133"/>
      <c r="X154" s="133"/>
      <c r="Y154" s="133"/>
      <c r="Z154" s="133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61"/>
      <c r="AT154" s="193"/>
      <c r="AU154" s="136"/>
      <c r="AV154" s="184" t="e">
        <f t="shared" si="90"/>
        <v>#DIV/0!</v>
      </c>
      <c r="AW154" s="193"/>
      <c r="AX154" s="136"/>
      <c r="AY154" s="184" t="e">
        <f t="shared" si="91"/>
        <v>#DIV/0!</v>
      </c>
      <c r="AZ154" s="193"/>
      <c r="BA154" s="136"/>
      <c r="BB154" s="184" t="e">
        <f t="shared" si="92"/>
        <v>#DIV/0!</v>
      </c>
      <c r="BC154" s="153"/>
      <c r="BD154" s="136"/>
      <c r="BE154" s="136"/>
      <c r="BF154" s="136"/>
      <c r="BG154" s="136"/>
      <c r="BH154" s="136"/>
      <c r="BI154" s="136"/>
      <c r="BJ154" s="161"/>
      <c r="BK154" s="161"/>
      <c r="BL154" s="161"/>
      <c r="BM154" s="152"/>
      <c r="BN154" s="43">
        <f t="shared" si="63"/>
        <v>0</v>
      </c>
      <c r="BO154" s="43">
        <f t="shared" si="64"/>
        <v>0</v>
      </c>
      <c r="BP154" s="43" t="e">
        <f t="shared" si="65"/>
        <v>#DIV/0!</v>
      </c>
      <c r="BQ154" s="43">
        <f t="shared" si="66"/>
        <v>0</v>
      </c>
      <c r="BR154" s="43">
        <f t="shared" si="67"/>
        <v>0</v>
      </c>
      <c r="BS154" s="43" t="e">
        <f t="shared" si="68"/>
        <v>#DIV/0!</v>
      </c>
      <c r="BT154" s="43" t="e">
        <f>(#REF!*86400)/2</f>
        <v>#REF!</v>
      </c>
      <c r="BU154" s="43" t="e">
        <f t="shared" si="69"/>
        <v>#DIV/0!</v>
      </c>
      <c r="BV154" s="43" t="e">
        <f t="shared" si="70"/>
        <v>#VALUE!</v>
      </c>
      <c r="BW154" s="44" t="e">
        <f t="shared" si="71"/>
        <v>#REF!</v>
      </c>
      <c r="BX154" s="43" t="e">
        <f t="shared" si="72"/>
        <v>#VALUE!</v>
      </c>
      <c r="BY154" s="43" t="e">
        <f t="shared" si="73"/>
        <v>#VALUE!</v>
      </c>
      <c r="BZ154" s="44" t="e">
        <f t="shared" si="74"/>
        <v>#REF!</v>
      </c>
      <c r="CA154" s="44" t="e">
        <f t="shared" si="75"/>
        <v>#REF!</v>
      </c>
      <c r="CB154" t="str">
        <f t="shared" si="76"/>
        <v>19000100</v>
      </c>
      <c r="CC154" s="55">
        <f t="shared" si="77"/>
        <v>0</v>
      </c>
      <c r="CD154" s="114" t="e">
        <f t="shared" si="78"/>
        <v>#N/A</v>
      </c>
      <c r="CE154" s="114" t="e">
        <f t="shared" si="79"/>
        <v>#N/A</v>
      </c>
      <c r="CF154" s="114" t="e">
        <f t="shared" si="80"/>
        <v>#N/A</v>
      </c>
      <c r="CG154" s="114" t="e">
        <f t="shared" si="81"/>
        <v>#N/A</v>
      </c>
      <c r="CH154" s="114" t="e">
        <f t="shared" si="82"/>
        <v>#N/A</v>
      </c>
      <c r="CI154" s="114" t="e">
        <f t="shared" si="83"/>
        <v>#N/A</v>
      </c>
      <c r="CJ154" s="114" t="e">
        <f t="shared" si="84"/>
        <v>#N/A</v>
      </c>
      <c r="CK154" s="114" t="e">
        <f t="shared" si="85"/>
        <v>#N/A</v>
      </c>
      <c r="CL154" s="114" t="e">
        <f t="shared" si="86"/>
        <v>#N/A</v>
      </c>
    </row>
    <row r="155" spans="1:90">
      <c r="A155" s="149" t="str">
        <f t="shared" si="62"/>
        <v xml:space="preserve"> 19000100</v>
      </c>
      <c r="B155" s="153"/>
      <c r="C155" s="130"/>
      <c r="D155" s="136"/>
      <c r="E155" s="136"/>
      <c r="F155" s="136"/>
      <c r="G155" s="136"/>
      <c r="H155" s="136"/>
      <c r="I155" s="131"/>
      <c r="J155" s="168"/>
      <c r="K155" s="174"/>
      <c r="L155" s="195"/>
      <c r="M155" s="184" t="e">
        <f t="shared" si="87"/>
        <v>#DIV/0!</v>
      </c>
      <c r="N155" s="174"/>
      <c r="O155" s="195"/>
      <c r="P155" s="184" t="e">
        <f t="shared" si="88"/>
        <v>#DIV/0!</v>
      </c>
      <c r="Q155" s="174"/>
      <c r="R155" s="195"/>
      <c r="S155" s="184" t="e">
        <f t="shared" si="89"/>
        <v>#DIV/0!</v>
      </c>
      <c r="T155" s="170"/>
      <c r="U155" s="133"/>
      <c r="V155" s="133"/>
      <c r="W155" s="133"/>
      <c r="X155" s="133"/>
      <c r="Y155" s="133"/>
      <c r="Z155" s="133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61"/>
      <c r="AT155" s="193"/>
      <c r="AU155" s="136"/>
      <c r="AV155" s="184" t="e">
        <f t="shared" si="90"/>
        <v>#DIV/0!</v>
      </c>
      <c r="AW155" s="193"/>
      <c r="AX155" s="136"/>
      <c r="AY155" s="184" t="e">
        <f t="shared" si="91"/>
        <v>#DIV/0!</v>
      </c>
      <c r="AZ155" s="193"/>
      <c r="BA155" s="136"/>
      <c r="BB155" s="184" t="e">
        <f t="shared" si="92"/>
        <v>#DIV/0!</v>
      </c>
      <c r="BC155" s="153"/>
      <c r="BD155" s="136"/>
      <c r="BE155" s="136"/>
      <c r="BF155" s="136"/>
      <c r="BG155" s="136"/>
      <c r="BH155" s="136"/>
      <c r="BI155" s="136"/>
      <c r="BJ155" s="161"/>
      <c r="BK155" s="161"/>
      <c r="BL155" s="161"/>
      <c r="BM155" s="152"/>
      <c r="BN155" s="43">
        <f t="shared" si="63"/>
        <v>0</v>
      </c>
      <c r="BO155" s="43">
        <f t="shared" si="64"/>
        <v>0</v>
      </c>
      <c r="BP155" s="43" t="e">
        <f t="shared" si="65"/>
        <v>#DIV/0!</v>
      </c>
      <c r="BQ155" s="43">
        <f t="shared" si="66"/>
        <v>0</v>
      </c>
      <c r="BR155" s="43">
        <f t="shared" si="67"/>
        <v>0</v>
      </c>
      <c r="BS155" s="43" t="e">
        <f t="shared" si="68"/>
        <v>#DIV/0!</v>
      </c>
      <c r="BT155" s="43" t="e">
        <f>(#REF!*86400)/2</f>
        <v>#REF!</v>
      </c>
      <c r="BU155" s="43" t="e">
        <f t="shared" si="69"/>
        <v>#DIV/0!</v>
      </c>
      <c r="BV155" s="43" t="e">
        <f t="shared" si="70"/>
        <v>#VALUE!</v>
      </c>
      <c r="BW155" s="44" t="e">
        <f t="shared" si="71"/>
        <v>#REF!</v>
      </c>
      <c r="BX155" s="43" t="e">
        <f t="shared" si="72"/>
        <v>#VALUE!</v>
      </c>
      <c r="BY155" s="43" t="e">
        <f t="shared" si="73"/>
        <v>#VALUE!</v>
      </c>
      <c r="BZ155" s="44" t="e">
        <f t="shared" si="74"/>
        <v>#REF!</v>
      </c>
      <c r="CA155" s="44" t="e">
        <f t="shared" si="75"/>
        <v>#REF!</v>
      </c>
      <c r="CB155" t="str">
        <f t="shared" si="76"/>
        <v>19000100</v>
      </c>
      <c r="CC155" s="55">
        <f t="shared" si="77"/>
        <v>0</v>
      </c>
      <c r="CD155" s="114" t="e">
        <f t="shared" si="78"/>
        <v>#N/A</v>
      </c>
      <c r="CE155" s="114" t="e">
        <f t="shared" si="79"/>
        <v>#N/A</v>
      </c>
      <c r="CF155" s="114" t="e">
        <f t="shared" si="80"/>
        <v>#N/A</v>
      </c>
      <c r="CG155" s="114" t="e">
        <f t="shared" si="81"/>
        <v>#N/A</v>
      </c>
      <c r="CH155" s="114" t="e">
        <f t="shared" si="82"/>
        <v>#N/A</v>
      </c>
      <c r="CI155" s="114" t="e">
        <f t="shared" si="83"/>
        <v>#N/A</v>
      </c>
      <c r="CJ155" s="114" t="e">
        <f t="shared" si="84"/>
        <v>#N/A</v>
      </c>
      <c r="CK155" s="114" t="e">
        <f t="shared" si="85"/>
        <v>#N/A</v>
      </c>
      <c r="CL155" s="114" t="e">
        <f t="shared" si="86"/>
        <v>#N/A</v>
      </c>
    </row>
    <row r="156" spans="1:90">
      <c r="A156" s="149" t="str">
        <f t="shared" si="62"/>
        <v xml:space="preserve"> 19000100</v>
      </c>
      <c r="B156" s="153"/>
      <c r="C156" s="130"/>
      <c r="D156" s="136"/>
      <c r="E156" s="136"/>
      <c r="F156" s="136"/>
      <c r="G156" s="136"/>
      <c r="H156" s="136"/>
      <c r="I156" s="131"/>
      <c r="J156" s="168"/>
      <c r="K156" s="174"/>
      <c r="L156" s="195"/>
      <c r="M156" s="184" t="e">
        <f t="shared" si="87"/>
        <v>#DIV/0!</v>
      </c>
      <c r="N156" s="174"/>
      <c r="O156" s="195"/>
      <c r="P156" s="184" t="e">
        <f t="shared" si="88"/>
        <v>#DIV/0!</v>
      </c>
      <c r="Q156" s="174"/>
      <c r="R156" s="195"/>
      <c r="S156" s="184" t="e">
        <f t="shared" si="89"/>
        <v>#DIV/0!</v>
      </c>
      <c r="T156" s="170"/>
      <c r="U156" s="133"/>
      <c r="V156" s="133"/>
      <c r="W156" s="133"/>
      <c r="X156" s="133"/>
      <c r="Y156" s="133"/>
      <c r="Z156" s="133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61"/>
      <c r="AT156" s="193"/>
      <c r="AU156" s="136"/>
      <c r="AV156" s="184" t="e">
        <f t="shared" si="90"/>
        <v>#DIV/0!</v>
      </c>
      <c r="AW156" s="193"/>
      <c r="AX156" s="136"/>
      <c r="AY156" s="184" t="e">
        <f t="shared" si="91"/>
        <v>#DIV/0!</v>
      </c>
      <c r="AZ156" s="193"/>
      <c r="BA156" s="136"/>
      <c r="BB156" s="184" t="e">
        <f t="shared" si="92"/>
        <v>#DIV/0!</v>
      </c>
      <c r="BC156" s="153"/>
      <c r="BD156" s="136"/>
      <c r="BE156" s="136"/>
      <c r="BF156" s="136"/>
      <c r="BG156" s="136"/>
      <c r="BH156" s="136"/>
      <c r="BI156" s="136"/>
      <c r="BJ156" s="161"/>
      <c r="BK156" s="161"/>
      <c r="BL156" s="161"/>
      <c r="BM156" s="152"/>
      <c r="BN156" s="43">
        <f t="shared" si="63"/>
        <v>0</v>
      </c>
      <c r="BO156" s="43">
        <f t="shared" si="64"/>
        <v>0</v>
      </c>
      <c r="BP156" s="43" t="e">
        <f t="shared" si="65"/>
        <v>#DIV/0!</v>
      </c>
      <c r="BQ156" s="43">
        <f t="shared" si="66"/>
        <v>0</v>
      </c>
      <c r="BR156" s="43">
        <f t="shared" si="67"/>
        <v>0</v>
      </c>
      <c r="BS156" s="43" t="e">
        <f t="shared" si="68"/>
        <v>#DIV/0!</v>
      </c>
      <c r="BT156" s="43" t="e">
        <f>(#REF!*86400)/2</f>
        <v>#REF!</v>
      </c>
      <c r="BU156" s="43" t="e">
        <f t="shared" si="69"/>
        <v>#DIV/0!</v>
      </c>
      <c r="BV156" s="43" t="e">
        <f t="shared" si="70"/>
        <v>#VALUE!</v>
      </c>
      <c r="BW156" s="44" t="e">
        <f t="shared" si="71"/>
        <v>#REF!</v>
      </c>
      <c r="BX156" s="43" t="e">
        <f t="shared" si="72"/>
        <v>#VALUE!</v>
      </c>
      <c r="BY156" s="43" t="e">
        <f t="shared" si="73"/>
        <v>#VALUE!</v>
      </c>
      <c r="BZ156" s="44" t="e">
        <f t="shared" si="74"/>
        <v>#REF!</v>
      </c>
      <c r="CA156" s="44" t="e">
        <f t="shared" si="75"/>
        <v>#REF!</v>
      </c>
      <c r="CB156" t="str">
        <f t="shared" si="76"/>
        <v>19000100</v>
      </c>
      <c r="CC156" s="55">
        <f t="shared" si="77"/>
        <v>0</v>
      </c>
      <c r="CD156" s="114" t="e">
        <f t="shared" si="78"/>
        <v>#N/A</v>
      </c>
      <c r="CE156" s="114" t="e">
        <f t="shared" si="79"/>
        <v>#N/A</v>
      </c>
      <c r="CF156" s="114" t="e">
        <f t="shared" si="80"/>
        <v>#N/A</v>
      </c>
      <c r="CG156" s="114" t="e">
        <f t="shared" si="81"/>
        <v>#N/A</v>
      </c>
      <c r="CH156" s="114" t="e">
        <f t="shared" si="82"/>
        <v>#N/A</v>
      </c>
      <c r="CI156" s="114" t="e">
        <f t="shared" si="83"/>
        <v>#N/A</v>
      </c>
      <c r="CJ156" s="114" t="e">
        <f t="shared" si="84"/>
        <v>#N/A</v>
      </c>
      <c r="CK156" s="114" t="e">
        <f t="shared" si="85"/>
        <v>#N/A</v>
      </c>
      <c r="CL156" s="114" t="e">
        <f t="shared" si="86"/>
        <v>#N/A</v>
      </c>
    </row>
    <row r="157" spans="1:90">
      <c r="A157" s="149" t="str">
        <f t="shared" si="62"/>
        <v xml:space="preserve"> 19000100</v>
      </c>
      <c r="B157" s="153"/>
      <c r="C157" s="130"/>
      <c r="D157" s="136"/>
      <c r="E157" s="136"/>
      <c r="F157" s="136"/>
      <c r="G157" s="136"/>
      <c r="H157" s="136"/>
      <c r="I157" s="131"/>
      <c r="J157" s="168"/>
      <c r="K157" s="174"/>
      <c r="L157" s="195"/>
      <c r="M157" s="184" t="e">
        <f t="shared" si="87"/>
        <v>#DIV/0!</v>
      </c>
      <c r="N157" s="174"/>
      <c r="O157" s="195"/>
      <c r="P157" s="184" t="e">
        <f t="shared" si="88"/>
        <v>#DIV/0!</v>
      </c>
      <c r="Q157" s="174"/>
      <c r="R157" s="195"/>
      <c r="S157" s="184" t="e">
        <f t="shared" si="89"/>
        <v>#DIV/0!</v>
      </c>
      <c r="T157" s="170"/>
      <c r="U157" s="133"/>
      <c r="V157" s="133"/>
      <c r="W157" s="133"/>
      <c r="X157" s="133"/>
      <c r="Y157" s="133"/>
      <c r="Z157" s="133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61"/>
      <c r="AT157" s="193"/>
      <c r="AU157" s="136"/>
      <c r="AV157" s="184" t="e">
        <f t="shared" si="90"/>
        <v>#DIV/0!</v>
      </c>
      <c r="AW157" s="193"/>
      <c r="AX157" s="136"/>
      <c r="AY157" s="184" t="e">
        <f t="shared" si="91"/>
        <v>#DIV/0!</v>
      </c>
      <c r="AZ157" s="193"/>
      <c r="BA157" s="136"/>
      <c r="BB157" s="184" t="e">
        <f t="shared" si="92"/>
        <v>#DIV/0!</v>
      </c>
      <c r="BC157" s="153"/>
      <c r="BD157" s="136"/>
      <c r="BE157" s="136"/>
      <c r="BF157" s="136"/>
      <c r="BG157" s="136"/>
      <c r="BH157" s="136"/>
      <c r="BI157" s="136"/>
      <c r="BJ157" s="161"/>
      <c r="BK157" s="161"/>
      <c r="BL157" s="161"/>
      <c r="BM157" s="152"/>
      <c r="BN157" s="43">
        <f t="shared" si="63"/>
        <v>0</v>
      </c>
      <c r="BO157" s="43">
        <f t="shared" si="64"/>
        <v>0</v>
      </c>
      <c r="BP157" s="43" t="e">
        <f t="shared" si="65"/>
        <v>#DIV/0!</v>
      </c>
      <c r="BQ157" s="43">
        <f t="shared" si="66"/>
        <v>0</v>
      </c>
      <c r="BR157" s="43">
        <f t="shared" si="67"/>
        <v>0</v>
      </c>
      <c r="BS157" s="43" t="e">
        <f t="shared" si="68"/>
        <v>#DIV/0!</v>
      </c>
      <c r="BT157" s="43" t="e">
        <f>(#REF!*86400)/2</f>
        <v>#REF!</v>
      </c>
      <c r="BU157" s="43" t="e">
        <f t="shared" si="69"/>
        <v>#DIV/0!</v>
      </c>
      <c r="BV157" s="43" t="e">
        <f t="shared" si="70"/>
        <v>#VALUE!</v>
      </c>
      <c r="BW157" s="44" t="e">
        <f t="shared" si="71"/>
        <v>#REF!</v>
      </c>
      <c r="BX157" s="43" t="e">
        <f t="shared" si="72"/>
        <v>#VALUE!</v>
      </c>
      <c r="BY157" s="43" t="e">
        <f t="shared" si="73"/>
        <v>#VALUE!</v>
      </c>
      <c r="BZ157" s="44" t="e">
        <f t="shared" si="74"/>
        <v>#REF!</v>
      </c>
      <c r="CA157" s="44" t="e">
        <f t="shared" si="75"/>
        <v>#REF!</v>
      </c>
      <c r="CB157" t="str">
        <f t="shared" si="76"/>
        <v>19000100</v>
      </c>
      <c r="CC157" s="55">
        <f t="shared" si="77"/>
        <v>0</v>
      </c>
      <c r="CD157" s="114" t="e">
        <f t="shared" si="78"/>
        <v>#N/A</v>
      </c>
      <c r="CE157" s="114" t="e">
        <f t="shared" si="79"/>
        <v>#N/A</v>
      </c>
      <c r="CF157" s="114" t="e">
        <f t="shared" si="80"/>
        <v>#N/A</v>
      </c>
      <c r="CG157" s="114" t="e">
        <f t="shared" si="81"/>
        <v>#N/A</v>
      </c>
      <c r="CH157" s="114" t="e">
        <f t="shared" si="82"/>
        <v>#N/A</v>
      </c>
      <c r="CI157" s="114" t="e">
        <f t="shared" si="83"/>
        <v>#N/A</v>
      </c>
      <c r="CJ157" s="114" t="e">
        <f t="shared" si="84"/>
        <v>#N/A</v>
      </c>
      <c r="CK157" s="114" t="e">
        <f t="shared" si="85"/>
        <v>#N/A</v>
      </c>
      <c r="CL157" s="114" t="e">
        <f t="shared" si="86"/>
        <v>#N/A</v>
      </c>
    </row>
    <row r="158" spans="1:90">
      <c r="A158" s="149" t="str">
        <f t="shared" si="62"/>
        <v xml:space="preserve"> 19000100</v>
      </c>
      <c r="B158" s="153"/>
      <c r="C158" s="130"/>
      <c r="D158" s="136"/>
      <c r="E158" s="136"/>
      <c r="F158" s="136"/>
      <c r="G158" s="136"/>
      <c r="H158" s="136"/>
      <c r="I158" s="131"/>
      <c r="J158" s="168"/>
      <c r="K158" s="174"/>
      <c r="L158" s="195"/>
      <c r="M158" s="184" t="e">
        <f t="shared" si="87"/>
        <v>#DIV/0!</v>
      </c>
      <c r="N158" s="174"/>
      <c r="O158" s="195"/>
      <c r="P158" s="184" t="e">
        <f t="shared" si="88"/>
        <v>#DIV/0!</v>
      </c>
      <c r="Q158" s="174"/>
      <c r="R158" s="195"/>
      <c r="S158" s="184" t="e">
        <f t="shared" si="89"/>
        <v>#DIV/0!</v>
      </c>
      <c r="T158" s="170"/>
      <c r="U158" s="133"/>
      <c r="V158" s="133"/>
      <c r="W158" s="133"/>
      <c r="X158" s="133"/>
      <c r="Y158" s="133"/>
      <c r="Z158" s="133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61"/>
      <c r="AT158" s="193"/>
      <c r="AU158" s="136"/>
      <c r="AV158" s="184" t="e">
        <f t="shared" si="90"/>
        <v>#DIV/0!</v>
      </c>
      <c r="AW158" s="193"/>
      <c r="AX158" s="136"/>
      <c r="AY158" s="184" t="e">
        <f t="shared" si="91"/>
        <v>#DIV/0!</v>
      </c>
      <c r="AZ158" s="193"/>
      <c r="BA158" s="136"/>
      <c r="BB158" s="184" t="e">
        <f t="shared" si="92"/>
        <v>#DIV/0!</v>
      </c>
      <c r="BC158" s="153"/>
      <c r="BD158" s="136"/>
      <c r="BE158" s="136"/>
      <c r="BF158" s="136"/>
      <c r="BG158" s="136"/>
      <c r="BH158" s="136"/>
      <c r="BI158" s="136"/>
      <c r="BJ158" s="161"/>
      <c r="BK158" s="161"/>
      <c r="BL158" s="161"/>
      <c r="BM158" s="152"/>
      <c r="BN158" s="43">
        <f t="shared" si="63"/>
        <v>0</v>
      </c>
      <c r="BO158" s="43">
        <f t="shared" si="64"/>
        <v>0</v>
      </c>
      <c r="BP158" s="43" t="e">
        <f t="shared" si="65"/>
        <v>#DIV/0!</v>
      </c>
      <c r="BQ158" s="43">
        <f t="shared" si="66"/>
        <v>0</v>
      </c>
      <c r="BR158" s="43">
        <f t="shared" si="67"/>
        <v>0</v>
      </c>
      <c r="BS158" s="43" t="e">
        <f t="shared" si="68"/>
        <v>#DIV/0!</v>
      </c>
      <c r="BT158" s="43" t="e">
        <f>(#REF!*86400)/2</f>
        <v>#REF!</v>
      </c>
      <c r="BU158" s="43" t="e">
        <f t="shared" si="69"/>
        <v>#DIV/0!</v>
      </c>
      <c r="BV158" s="43" t="e">
        <f t="shared" si="70"/>
        <v>#VALUE!</v>
      </c>
      <c r="BW158" s="44" t="e">
        <f t="shared" si="71"/>
        <v>#REF!</v>
      </c>
      <c r="BX158" s="43" t="e">
        <f t="shared" si="72"/>
        <v>#VALUE!</v>
      </c>
      <c r="BY158" s="43" t="e">
        <f t="shared" si="73"/>
        <v>#VALUE!</v>
      </c>
      <c r="BZ158" s="44" t="e">
        <f t="shared" si="74"/>
        <v>#REF!</v>
      </c>
      <c r="CA158" s="44" t="e">
        <f t="shared" si="75"/>
        <v>#REF!</v>
      </c>
      <c r="CB158" t="str">
        <f t="shared" si="76"/>
        <v>19000100</v>
      </c>
      <c r="CC158" s="55">
        <f t="shared" si="77"/>
        <v>0</v>
      </c>
      <c r="CD158" s="114" t="e">
        <f t="shared" si="78"/>
        <v>#N/A</v>
      </c>
      <c r="CE158" s="114" t="e">
        <f t="shared" si="79"/>
        <v>#N/A</v>
      </c>
      <c r="CF158" s="114" t="e">
        <f t="shared" si="80"/>
        <v>#N/A</v>
      </c>
      <c r="CG158" s="114" t="e">
        <f t="shared" si="81"/>
        <v>#N/A</v>
      </c>
      <c r="CH158" s="114" t="e">
        <f t="shared" si="82"/>
        <v>#N/A</v>
      </c>
      <c r="CI158" s="114" t="e">
        <f t="shared" si="83"/>
        <v>#N/A</v>
      </c>
      <c r="CJ158" s="114" t="e">
        <f t="shared" si="84"/>
        <v>#N/A</v>
      </c>
      <c r="CK158" s="114" t="e">
        <f t="shared" si="85"/>
        <v>#N/A</v>
      </c>
      <c r="CL158" s="114" t="e">
        <f t="shared" si="86"/>
        <v>#N/A</v>
      </c>
    </row>
    <row r="159" spans="1:90">
      <c r="A159" s="149" t="str">
        <f t="shared" si="62"/>
        <v xml:space="preserve"> 19000100</v>
      </c>
      <c r="B159" s="153"/>
      <c r="C159" s="130"/>
      <c r="D159" s="136"/>
      <c r="E159" s="136"/>
      <c r="F159" s="136"/>
      <c r="G159" s="136"/>
      <c r="H159" s="136"/>
      <c r="I159" s="131"/>
      <c r="J159" s="168"/>
      <c r="K159" s="174"/>
      <c r="L159" s="195"/>
      <c r="M159" s="184" t="e">
        <f t="shared" si="87"/>
        <v>#DIV/0!</v>
      </c>
      <c r="N159" s="174"/>
      <c r="O159" s="195"/>
      <c r="P159" s="184" t="e">
        <f t="shared" si="88"/>
        <v>#DIV/0!</v>
      </c>
      <c r="Q159" s="174"/>
      <c r="R159" s="195"/>
      <c r="S159" s="184" t="e">
        <f t="shared" si="89"/>
        <v>#DIV/0!</v>
      </c>
      <c r="T159" s="170"/>
      <c r="U159" s="133"/>
      <c r="V159" s="133"/>
      <c r="W159" s="133"/>
      <c r="X159" s="133"/>
      <c r="Y159" s="133"/>
      <c r="Z159" s="133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61"/>
      <c r="AT159" s="193"/>
      <c r="AU159" s="136"/>
      <c r="AV159" s="184" t="e">
        <f t="shared" si="90"/>
        <v>#DIV/0!</v>
      </c>
      <c r="AW159" s="193"/>
      <c r="AX159" s="136"/>
      <c r="AY159" s="184" t="e">
        <f t="shared" si="91"/>
        <v>#DIV/0!</v>
      </c>
      <c r="AZ159" s="193"/>
      <c r="BA159" s="136"/>
      <c r="BB159" s="184" t="e">
        <f t="shared" si="92"/>
        <v>#DIV/0!</v>
      </c>
      <c r="BC159" s="153"/>
      <c r="BD159" s="136"/>
      <c r="BE159" s="136"/>
      <c r="BF159" s="136"/>
      <c r="BG159" s="136"/>
      <c r="BH159" s="136"/>
      <c r="BI159" s="136"/>
      <c r="BJ159" s="161"/>
      <c r="BK159" s="161"/>
      <c r="BL159" s="161"/>
      <c r="BM159" s="152"/>
      <c r="BN159" s="43">
        <f t="shared" si="63"/>
        <v>0</v>
      </c>
      <c r="BO159" s="43">
        <f t="shared" si="64"/>
        <v>0</v>
      </c>
      <c r="BP159" s="43" t="e">
        <f t="shared" si="65"/>
        <v>#DIV/0!</v>
      </c>
      <c r="BQ159" s="43">
        <f t="shared" si="66"/>
        <v>0</v>
      </c>
      <c r="BR159" s="43">
        <f t="shared" si="67"/>
        <v>0</v>
      </c>
      <c r="BS159" s="43" t="e">
        <f t="shared" si="68"/>
        <v>#DIV/0!</v>
      </c>
      <c r="BT159" s="43" t="e">
        <f>(#REF!*86400)/2</f>
        <v>#REF!</v>
      </c>
      <c r="BU159" s="43" t="e">
        <f t="shared" si="69"/>
        <v>#DIV/0!</v>
      </c>
      <c r="BV159" s="43" t="e">
        <f t="shared" si="70"/>
        <v>#VALUE!</v>
      </c>
      <c r="BW159" s="44" t="e">
        <f t="shared" si="71"/>
        <v>#REF!</v>
      </c>
      <c r="BX159" s="43" t="e">
        <f t="shared" si="72"/>
        <v>#VALUE!</v>
      </c>
      <c r="BY159" s="43" t="e">
        <f t="shared" si="73"/>
        <v>#VALUE!</v>
      </c>
      <c r="BZ159" s="44" t="e">
        <f t="shared" si="74"/>
        <v>#REF!</v>
      </c>
      <c r="CA159" s="44" t="e">
        <f t="shared" si="75"/>
        <v>#REF!</v>
      </c>
      <c r="CB159" t="str">
        <f t="shared" si="76"/>
        <v>19000100</v>
      </c>
      <c r="CC159" s="55">
        <f t="shared" si="77"/>
        <v>0</v>
      </c>
      <c r="CD159" s="114" t="e">
        <f t="shared" si="78"/>
        <v>#N/A</v>
      </c>
      <c r="CE159" s="114" t="e">
        <f t="shared" si="79"/>
        <v>#N/A</v>
      </c>
      <c r="CF159" s="114" t="e">
        <f t="shared" si="80"/>
        <v>#N/A</v>
      </c>
      <c r="CG159" s="114" t="e">
        <f t="shared" si="81"/>
        <v>#N/A</v>
      </c>
      <c r="CH159" s="114" t="e">
        <f t="shared" si="82"/>
        <v>#N/A</v>
      </c>
      <c r="CI159" s="114" t="e">
        <f t="shared" si="83"/>
        <v>#N/A</v>
      </c>
      <c r="CJ159" s="114" t="e">
        <f t="shared" si="84"/>
        <v>#N/A</v>
      </c>
      <c r="CK159" s="114" t="e">
        <f t="shared" si="85"/>
        <v>#N/A</v>
      </c>
      <c r="CL159" s="114" t="e">
        <f t="shared" si="86"/>
        <v>#N/A</v>
      </c>
    </row>
    <row r="160" spans="1:90">
      <c r="A160" s="149" t="str">
        <f t="shared" si="62"/>
        <v xml:space="preserve"> 19000100</v>
      </c>
      <c r="B160" s="153"/>
      <c r="C160" s="130"/>
      <c r="D160" s="136"/>
      <c r="E160" s="136"/>
      <c r="F160" s="136"/>
      <c r="G160" s="136"/>
      <c r="H160" s="136"/>
      <c r="I160" s="131"/>
      <c r="J160" s="168"/>
      <c r="K160" s="174"/>
      <c r="L160" s="195"/>
      <c r="M160" s="184" t="e">
        <f t="shared" si="87"/>
        <v>#DIV/0!</v>
      </c>
      <c r="N160" s="174"/>
      <c r="O160" s="195"/>
      <c r="P160" s="184" t="e">
        <f t="shared" si="88"/>
        <v>#DIV/0!</v>
      </c>
      <c r="Q160" s="174"/>
      <c r="R160" s="195"/>
      <c r="S160" s="184" t="e">
        <f t="shared" si="89"/>
        <v>#DIV/0!</v>
      </c>
      <c r="T160" s="170"/>
      <c r="U160" s="133"/>
      <c r="V160" s="133"/>
      <c r="W160" s="133"/>
      <c r="X160" s="133"/>
      <c r="Y160" s="133"/>
      <c r="Z160" s="133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61"/>
      <c r="AT160" s="193"/>
      <c r="AU160" s="136"/>
      <c r="AV160" s="184" t="e">
        <f t="shared" si="90"/>
        <v>#DIV/0!</v>
      </c>
      <c r="AW160" s="193"/>
      <c r="AX160" s="136"/>
      <c r="AY160" s="184" t="e">
        <f t="shared" si="91"/>
        <v>#DIV/0!</v>
      </c>
      <c r="AZ160" s="193"/>
      <c r="BA160" s="136"/>
      <c r="BB160" s="184" t="e">
        <f t="shared" si="92"/>
        <v>#DIV/0!</v>
      </c>
      <c r="BC160" s="153"/>
      <c r="BD160" s="136"/>
      <c r="BE160" s="136"/>
      <c r="BF160" s="136"/>
      <c r="BG160" s="136"/>
      <c r="BH160" s="136"/>
      <c r="BI160" s="136"/>
      <c r="BJ160" s="161"/>
      <c r="BK160" s="161"/>
      <c r="BL160" s="161"/>
      <c r="BM160" s="152"/>
      <c r="BN160" s="43">
        <f t="shared" si="63"/>
        <v>0</v>
      </c>
      <c r="BO160" s="43">
        <f t="shared" si="64"/>
        <v>0</v>
      </c>
      <c r="BP160" s="43" t="e">
        <f t="shared" si="65"/>
        <v>#DIV/0!</v>
      </c>
      <c r="BQ160" s="43">
        <f t="shared" si="66"/>
        <v>0</v>
      </c>
      <c r="BR160" s="43">
        <f t="shared" si="67"/>
        <v>0</v>
      </c>
      <c r="BS160" s="43" t="e">
        <f t="shared" si="68"/>
        <v>#DIV/0!</v>
      </c>
      <c r="BT160" s="43" t="e">
        <f>(#REF!*86400)/2</f>
        <v>#REF!</v>
      </c>
      <c r="BU160" s="43" t="e">
        <f t="shared" si="69"/>
        <v>#DIV/0!</v>
      </c>
      <c r="BV160" s="43" t="e">
        <f t="shared" si="70"/>
        <v>#VALUE!</v>
      </c>
      <c r="BW160" s="44" t="e">
        <f t="shared" si="71"/>
        <v>#REF!</v>
      </c>
      <c r="BX160" s="43" t="e">
        <f t="shared" si="72"/>
        <v>#VALUE!</v>
      </c>
      <c r="BY160" s="43" t="e">
        <f t="shared" si="73"/>
        <v>#VALUE!</v>
      </c>
      <c r="BZ160" s="44" t="e">
        <f t="shared" si="74"/>
        <v>#REF!</v>
      </c>
      <c r="CA160" s="44" t="e">
        <f t="shared" si="75"/>
        <v>#REF!</v>
      </c>
      <c r="CB160" t="str">
        <f t="shared" si="76"/>
        <v>19000100</v>
      </c>
      <c r="CC160" s="55">
        <f t="shared" si="77"/>
        <v>0</v>
      </c>
      <c r="CD160" s="114" t="e">
        <f t="shared" si="78"/>
        <v>#N/A</v>
      </c>
      <c r="CE160" s="114" t="e">
        <f t="shared" si="79"/>
        <v>#N/A</v>
      </c>
      <c r="CF160" s="114" t="e">
        <f t="shared" si="80"/>
        <v>#N/A</v>
      </c>
      <c r="CG160" s="114" t="e">
        <f t="shared" si="81"/>
        <v>#N/A</v>
      </c>
      <c r="CH160" s="114" t="e">
        <f t="shared" si="82"/>
        <v>#N/A</v>
      </c>
      <c r="CI160" s="114" t="e">
        <f t="shared" si="83"/>
        <v>#N/A</v>
      </c>
      <c r="CJ160" s="114" t="e">
        <f t="shared" si="84"/>
        <v>#N/A</v>
      </c>
      <c r="CK160" s="114" t="e">
        <f t="shared" si="85"/>
        <v>#N/A</v>
      </c>
      <c r="CL160" s="114" t="e">
        <f t="shared" si="86"/>
        <v>#N/A</v>
      </c>
    </row>
    <row r="161" spans="1:90">
      <c r="A161" s="149" t="str">
        <f t="shared" si="62"/>
        <v xml:space="preserve"> 19000100</v>
      </c>
      <c r="B161" s="153"/>
      <c r="C161" s="130"/>
      <c r="D161" s="136"/>
      <c r="E161" s="136"/>
      <c r="F161" s="136"/>
      <c r="G161" s="136"/>
      <c r="H161" s="136"/>
      <c r="I161" s="131"/>
      <c r="J161" s="168"/>
      <c r="K161" s="174"/>
      <c r="L161" s="195"/>
      <c r="M161" s="184" t="e">
        <f t="shared" si="87"/>
        <v>#DIV/0!</v>
      </c>
      <c r="N161" s="174"/>
      <c r="O161" s="195"/>
      <c r="P161" s="184" t="e">
        <f t="shared" si="88"/>
        <v>#DIV/0!</v>
      </c>
      <c r="Q161" s="174"/>
      <c r="R161" s="195"/>
      <c r="S161" s="184" t="e">
        <f t="shared" si="89"/>
        <v>#DIV/0!</v>
      </c>
      <c r="T161" s="170"/>
      <c r="U161" s="133"/>
      <c r="V161" s="133"/>
      <c r="W161" s="133"/>
      <c r="X161" s="133"/>
      <c r="Y161" s="133"/>
      <c r="Z161" s="133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61"/>
      <c r="AT161" s="193"/>
      <c r="AU161" s="136"/>
      <c r="AV161" s="184" t="e">
        <f t="shared" si="90"/>
        <v>#DIV/0!</v>
      </c>
      <c r="AW161" s="193"/>
      <c r="AX161" s="136"/>
      <c r="AY161" s="184" t="e">
        <f t="shared" si="91"/>
        <v>#DIV/0!</v>
      </c>
      <c r="AZ161" s="193"/>
      <c r="BA161" s="136"/>
      <c r="BB161" s="184" t="e">
        <f t="shared" si="92"/>
        <v>#DIV/0!</v>
      </c>
      <c r="BC161" s="153"/>
      <c r="BD161" s="136"/>
      <c r="BE161" s="136"/>
      <c r="BF161" s="136"/>
      <c r="BG161" s="136"/>
      <c r="BH161" s="136"/>
      <c r="BI161" s="136"/>
      <c r="BJ161" s="161"/>
      <c r="BK161" s="161"/>
      <c r="BL161" s="161"/>
      <c r="BM161" s="152"/>
      <c r="BN161" s="43">
        <f t="shared" si="63"/>
        <v>0</v>
      </c>
      <c r="BO161" s="43">
        <f t="shared" si="64"/>
        <v>0</v>
      </c>
      <c r="BP161" s="43" t="e">
        <f t="shared" si="65"/>
        <v>#DIV/0!</v>
      </c>
      <c r="BQ161" s="43">
        <f t="shared" si="66"/>
        <v>0</v>
      </c>
      <c r="BR161" s="43">
        <f t="shared" si="67"/>
        <v>0</v>
      </c>
      <c r="BS161" s="43" t="e">
        <f t="shared" si="68"/>
        <v>#DIV/0!</v>
      </c>
      <c r="BT161" s="43" t="e">
        <f>(#REF!*86400)/2</f>
        <v>#REF!</v>
      </c>
      <c r="BU161" s="43" t="e">
        <f t="shared" si="69"/>
        <v>#DIV/0!</v>
      </c>
      <c r="BV161" s="43" t="e">
        <f t="shared" si="70"/>
        <v>#VALUE!</v>
      </c>
      <c r="BW161" s="44" t="e">
        <f t="shared" si="71"/>
        <v>#REF!</v>
      </c>
      <c r="BX161" s="43" t="e">
        <f t="shared" si="72"/>
        <v>#VALUE!</v>
      </c>
      <c r="BY161" s="43" t="e">
        <f t="shared" si="73"/>
        <v>#VALUE!</v>
      </c>
      <c r="BZ161" s="44" t="e">
        <f t="shared" si="74"/>
        <v>#REF!</v>
      </c>
      <c r="CA161" s="44" t="e">
        <f t="shared" si="75"/>
        <v>#REF!</v>
      </c>
      <c r="CB161" t="str">
        <f t="shared" si="76"/>
        <v>19000100</v>
      </c>
      <c r="CC161" s="55">
        <f t="shared" si="77"/>
        <v>0</v>
      </c>
      <c r="CD161" s="114" t="e">
        <f t="shared" si="78"/>
        <v>#N/A</v>
      </c>
      <c r="CE161" s="114" t="e">
        <f t="shared" si="79"/>
        <v>#N/A</v>
      </c>
      <c r="CF161" s="114" t="e">
        <f t="shared" si="80"/>
        <v>#N/A</v>
      </c>
      <c r="CG161" s="114" t="e">
        <f t="shared" si="81"/>
        <v>#N/A</v>
      </c>
      <c r="CH161" s="114" t="e">
        <f t="shared" si="82"/>
        <v>#N/A</v>
      </c>
      <c r="CI161" s="114" t="e">
        <f t="shared" si="83"/>
        <v>#N/A</v>
      </c>
      <c r="CJ161" s="114" t="e">
        <f t="shared" si="84"/>
        <v>#N/A</v>
      </c>
      <c r="CK161" s="114" t="e">
        <f t="shared" si="85"/>
        <v>#N/A</v>
      </c>
      <c r="CL161" s="114" t="e">
        <f t="shared" si="86"/>
        <v>#N/A</v>
      </c>
    </row>
    <row r="162" spans="1:90">
      <c r="A162" s="149" t="str">
        <f t="shared" si="62"/>
        <v xml:space="preserve"> 19000100</v>
      </c>
      <c r="B162" s="153"/>
      <c r="C162" s="130"/>
      <c r="D162" s="136"/>
      <c r="E162" s="136"/>
      <c r="F162" s="136"/>
      <c r="G162" s="136"/>
      <c r="H162" s="136"/>
      <c r="I162" s="131"/>
      <c r="J162" s="168"/>
      <c r="K162" s="174"/>
      <c r="L162" s="195"/>
      <c r="M162" s="184" t="e">
        <f t="shared" si="87"/>
        <v>#DIV/0!</v>
      </c>
      <c r="N162" s="174"/>
      <c r="O162" s="195"/>
      <c r="P162" s="184" t="e">
        <f t="shared" si="88"/>
        <v>#DIV/0!</v>
      </c>
      <c r="Q162" s="174"/>
      <c r="R162" s="195"/>
      <c r="S162" s="184" t="e">
        <f t="shared" si="89"/>
        <v>#DIV/0!</v>
      </c>
      <c r="T162" s="170"/>
      <c r="U162" s="133"/>
      <c r="V162" s="133"/>
      <c r="W162" s="133"/>
      <c r="X162" s="133"/>
      <c r="Y162" s="133"/>
      <c r="Z162" s="133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61"/>
      <c r="AT162" s="193"/>
      <c r="AU162" s="136"/>
      <c r="AV162" s="184" t="e">
        <f t="shared" si="90"/>
        <v>#DIV/0!</v>
      </c>
      <c r="AW162" s="193"/>
      <c r="AX162" s="136"/>
      <c r="AY162" s="184" t="e">
        <f t="shared" si="91"/>
        <v>#DIV/0!</v>
      </c>
      <c r="AZ162" s="193"/>
      <c r="BA162" s="136"/>
      <c r="BB162" s="184" t="e">
        <f t="shared" si="92"/>
        <v>#DIV/0!</v>
      </c>
      <c r="BC162" s="153"/>
      <c r="BD162" s="136"/>
      <c r="BE162" s="136"/>
      <c r="BF162" s="136"/>
      <c r="BG162" s="136"/>
      <c r="BH162" s="136"/>
      <c r="BI162" s="136"/>
      <c r="BJ162" s="161"/>
      <c r="BK162" s="161"/>
      <c r="BL162" s="161"/>
      <c r="BM162" s="152"/>
      <c r="BN162" s="43">
        <f t="shared" si="63"/>
        <v>0</v>
      </c>
      <c r="BO162" s="43">
        <f t="shared" si="64"/>
        <v>0</v>
      </c>
      <c r="BP162" s="43" t="e">
        <f t="shared" si="65"/>
        <v>#DIV/0!</v>
      </c>
      <c r="BQ162" s="43">
        <f t="shared" si="66"/>
        <v>0</v>
      </c>
      <c r="BR162" s="43">
        <f t="shared" si="67"/>
        <v>0</v>
      </c>
      <c r="BS162" s="43" t="e">
        <f t="shared" si="68"/>
        <v>#DIV/0!</v>
      </c>
      <c r="BT162" s="43" t="e">
        <f>(#REF!*86400)/2</f>
        <v>#REF!</v>
      </c>
      <c r="BU162" s="43" t="e">
        <f t="shared" si="69"/>
        <v>#DIV/0!</v>
      </c>
      <c r="BV162" s="43" t="e">
        <f t="shared" si="70"/>
        <v>#VALUE!</v>
      </c>
      <c r="BW162" s="44" t="e">
        <f t="shared" si="71"/>
        <v>#REF!</v>
      </c>
      <c r="BX162" s="43" t="e">
        <f t="shared" si="72"/>
        <v>#VALUE!</v>
      </c>
      <c r="BY162" s="43" t="e">
        <f t="shared" si="73"/>
        <v>#VALUE!</v>
      </c>
      <c r="BZ162" s="44" t="e">
        <f t="shared" si="74"/>
        <v>#REF!</v>
      </c>
      <c r="CA162" s="44" t="e">
        <f t="shared" si="75"/>
        <v>#REF!</v>
      </c>
      <c r="CB162" t="str">
        <f t="shared" si="76"/>
        <v>19000100</v>
      </c>
      <c r="CC162" s="55">
        <f t="shared" si="77"/>
        <v>0</v>
      </c>
      <c r="CD162" s="114" t="e">
        <f t="shared" si="78"/>
        <v>#N/A</v>
      </c>
      <c r="CE162" s="114" t="e">
        <f t="shared" si="79"/>
        <v>#N/A</v>
      </c>
      <c r="CF162" s="114" t="e">
        <f t="shared" si="80"/>
        <v>#N/A</v>
      </c>
      <c r="CG162" s="114" t="e">
        <f t="shared" si="81"/>
        <v>#N/A</v>
      </c>
      <c r="CH162" s="114" t="e">
        <f t="shared" si="82"/>
        <v>#N/A</v>
      </c>
      <c r="CI162" s="114" t="e">
        <f t="shared" si="83"/>
        <v>#N/A</v>
      </c>
      <c r="CJ162" s="114" t="e">
        <f t="shared" si="84"/>
        <v>#N/A</v>
      </c>
      <c r="CK162" s="114" t="e">
        <f t="shared" si="85"/>
        <v>#N/A</v>
      </c>
      <c r="CL162" s="114" t="e">
        <f t="shared" si="86"/>
        <v>#N/A</v>
      </c>
    </row>
    <row r="163" spans="1:90">
      <c r="A163" s="149" t="str">
        <f t="shared" si="62"/>
        <v xml:space="preserve"> 19000100</v>
      </c>
      <c r="B163" s="153"/>
      <c r="C163" s="130"/>
      <c r="D163" s="136"/>
      <c r="E163" s="136"/>
      <c r="F163" s="136"/>
      <c r="G163" s="136"/>
      <c r="H163" s="136"/>
      <c r="I163" s="131"/>
      <c r="J163" s="168"/>
      <c r="K163" s="174"/>
      <c r="L163" s="195"/>
      <c r="M163" s="184" t="e">
        <f t="shared" si="87"/>
        <v>#DIV/0!</v>
      </c>
      <c r="N163" s="174"/>
      <c r="O163" s="195"/>
      <c r="P163" s="184" t="e">
        <f t="shared" si="88"/>
        <v>#DIV/0!</v>
      </c>
      <c r="Q163" s="174"/>
      <c r="R163" s="195"/>
      <c r="S163" s="184" t="e">
        <f t="shared" si="89"/>
        <v>#DIV/0!</v>
      </c>
      <c r="T163" s="170"/>
      <c r="U163" s="133"/>
      <c r="V163" s="133"/>
      <c r="W163" s="133"/>
      <c r="X163" s="133"/>
      <c r="Y163" s="133"/>
      <c r="Z163" s="133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61"/>
      <c r="AT163" s="193"/>
      <c r="AU163" s="136"/>
      <c r="AV163" s="184" t="e">
        <f t="shared" si="90"/>
        <v>#DIV/0!</v>
      </c>
      <c r="AW163" s="193"/>
      <c r="AX163" s="136"/>
      <c r="AY163" s="184" t="e">
        <f t="shared" si="91"/>
        <v>#DIV/0!</v>
      </c>
      <c r="AZ163" s="193"/>
      <c r="BA163" s="136"/>
      <c r="BB163" s="184" t="e">
        <f t="shared" si="92"/>
        <v>#DIV/0!</v>
      </c>
      <c r="BC163" s="153"/>
      <c r="BD163" s="136"/>
      <c r="BE163" s="136"/>
      <c r="BF163" s="136"/>
      <c r="BG163" s="136"/>
      <c r="BH163" s="136"/>
      <c r="BI163" s="136"/>
      <c r="BJ163" s="161"/>
      <c r="BK163" s="161"/>
      <c r="BL163" s="161"/>
      <c r="BM163" s="152"/>
      <c r="BN163" s="43">
        <f t="shared" si="63"/>
        <v>0</v>
      </c>
      <c r="BO163" s="43">
        <f t="shared" si="64"/>
        <v>0</v>
      </c>
      <c r="BP163" s="43" t="e">
        <f t="shared" si="65"/>
        <v>#DIV/0!</v>
      </c>
      <c r="BQ163" s="43">
        <f t="shared" si="66"/>
        <v>0</v>
      </c>
      <c r="BR163" s="43">
        <f t="shared" si="67"/>
        <v>0</v>
      </c>
      <c r="BS163" s="43" t="e">
        <f t="shared" si="68"/>
        <v>#DIV/0!</v>
      </c>
      <c r="BT163" s="43" t="e">
        <f>(#REF!*86400)/2</f>
        <v>#REF!</v>
      </c>
      <c r="BU163" s="43" t="e">
        <f t="shared" si="69"/>
        <v>#DIV/0!</v>
      </c>
      <c r="BV163" s="43" t="e">
        <f t="shared" si="70"/>
        <v>#VALUE!</v>
      </c>
      <c r="BW163" s="44" t="e">
        <f t="shared" si="71"/>
        <v>#REF!</v>
      </c>
      <c r="BX163" s="43" t="e">
        <f t="shared" si="72"/>
        <v>#VALUE!</v>
      </c>
      <c r="BY163" s="43" t="e">
        <f t="shared" si="73"/>
        <v>#VALUE!</v>
      </c>
      <c r="BZ163" s="44" t="e">
        <f t="shared" si="74"/>
        <v>#REF!</v>
      </c>
      <c r="CA163" s="44" t="e">
        <f t="shared" si="75"/>
        <v>#REF!</v>
      </c>
      <c r="CB163" t="str">
        <f t="shared" si="76"/>
        <v>19000100</v>
      </c>
      <c r="CC163" s="55">
        <f t="shared" si="77"/>
        <v>0</v>
      </c>
      <c r="CD163" s="114" t="e">
        <f t="shared" si="78"/>
        <v>#N/A</v>
      </c>
      <c r="CE163" s="114" t="e">
        <f t="shared" si="79"/>
        <v>#N/A</v>
      </c>
      <c r="CF163" s="114" t="e">
        <f t="shared" si="80"/>
        <v>#N/A</v>
      </c>
      <c r="CG163" s="114" t="e">
        <f t="shared" si="81"/>
        <v>#N/A</v>
      </c>
      <c r="CH163" s="114" t="e">
        <f t="shared" si="82"/>
        <v>#N/A</v>
      </c>
      <c r="CI163" s="114" t="e">
        <f t="shared" si="83"/>
        <v>#N/A</v>
      </c>
      <c r="CJ163" s="114" t="e">
        <f t="shared" si="84"/>
        <v>#N/A</v>
      </c>
      <c r="CK163" s="114" t="e">
        <f t="shared" si="85"/>
        <v>#N/A</v>
      </c>
      <c r="CL163" s="114" t="e">
        <f t="shared" si="86"/>
        <v>#N/A</v>
      </c>
    </row>
    <row r="164" spans="1:90">
      <c r="A164" s="149" t="str">
        <f t="shared" si="62"/>
        <v xml:space="preserve"> 19000100</v>
      </c>
      <c r="B164" s="153"/>
      <c r="C164" s="130"/>
      <c r="D164" s="136"/>
      <c r="E164" s="136"/>
      <c r="F164" s="136"/>
      <c r="G164" s="136"/>
      <c r="H164" s="136"/>
      <c r="I164" s="131"/>
      <c r="J164" s="168"/>
      <c r="K164" s="174"/>
      <c r="L164" s="195"/>
      <c r="M164" s="184" t="e">
        <f t="shared" si="87"/>
        <v>#DIV/0!</v>
      </c>
      <c r="N164" s="174"/>
      <c r="O164" s="195"/>
      <c r="P164" s="184" t="e">
        <f t="shared" si="88"/>
        <v>#DIV/0!</v>
      </c>
      <c r="Q164" s="174"/>
      <c r="R164" s="195"/>
      <c r="S164" s="184" t="e">
        <f t="shared" si="89"/>
        <v>#DIV/0!</v>
      </c>
      <c r="T164" s="170"/>
      <c r="U164" s="133"/>
      <c r="V164" s="133"/>
      <c r="W164" s="133"/>
      <c r="X164" s="133"/>
      <c r="Y164" s="133"/>
      <c r="Z164" s="133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61"/>
      <c r="AT164" s="193"/>
      <c r="AU164" s="136"/>
      <c r="AV164" s="184" t="e">
        <f t="shared" si="90"/>
        <v>#DIV/0!</v>
      </c>
      <c r="AW164" s="193"/>
      <c r="AX164" s="136"/>
      <c r="AY164" s="184" t="e">
        <f t="shared" si="91"/>
        <v>#DIV/0!</v>
      </c>
      <c r="AZ164" s="193"/>
      <c r="BA164" s="136"/>
      <c r="BB164" s="184" t="e">
        <f t="shared" si="92"/>
        <v>#DIV/0!</v>
      </c>
      <c r="BC164" s="153"/>
      <c r="BD164" s="136"/>
      <c r="BE164" s="136"/>
      <c r="BF164" s="136"/>
      <c r="BG164" s="136"/>
      <c r="BH164" s="136"/>
      <c r="BI164" s="136"/>
      <c r="BJ164" s="161"/>
      <c r="BK164" s="161"/>
      <c r="BL164" s="161"/>
      <c r="BM164" s="152"/>
      <c r="BN164" s="43">
        <f t="shared" si="63"/>
        <v>0</v>
      </c>
      <c r="BO164" s="43">
        <f t="shared" si="64"/>
        <v>0</v>
      </c>
      <c r="BP164" s="43" t="e">
        <f t="shared" si="65"/>
        <v>#DIV/0!</v>
      </c>
      <c r="BQ164" s="43">
        <f t="shared" si="66"/>
        <v>0</v>
      </c>
      <c r="BR164" s="43">
        <f t="shared" si="67"/>
        <v>0</v>
      </c>
      <c r="BS164" s="43" t="e">
        <f t="shared" si="68"/>
        <v>#DIV/0!</v>
      </c>
      <c r="BT164" s="43" t="e">
        <f>(#REF!*86400)/2</f>
        <v>#REF!</v>
      </c>
      <c r="BU164" s="43" t="e">
        <f t="shared" si="69"/>
        <v>#DIV/0!</v>
      </c>
      <c r="BV164" s="43" t="e">
        <f t="shared" si="70"/>
        <v>#VALUE!</v>
      </c>
      <c r="BW164" s="44" t="e">
        <f t="shared" si="71"/>
        <v>#REF!</v>
      </c>
      <c r="BX164" s="43" t="e">
        <f t="shared" si="72"/>
        <v>#VALUE!</v>
      </c>
      <c r="BY164" s="43" t="e">
        <f t="shared" si="73"/>
        <v>#VALUE!</v>
      </c>
      <c r="BZ164" s="44" t="e">
        <f t="shared" si="74"/>
        <v>#REF!</v>
      </c>
      <c r="CA164" s="44" t="e">
        <f t="shared" si="75"/>
        <v>#REF!</v>
      </c>
      <c r="CB164" t="str">
        <f t="shared" si="76"/>
        <v>19000100</v>
      </c>
      <c r="CC164" s="55">
        <f t="shared" si="77"/>
        <v>0</v>
      </c>
      <c r="CD164" s="114" t="e">
        <f t="shared" si="78"/>
        <v>#N/A</v>
      </c>
      <c r="CE164" s="114" t="e">
        <f t="shared" si="79"/>
        <v>#N/A</v>
      </c>
      <c r="CF164" s="114" t="e">
        <f t="shared" si="80"/>
        <v>#N/A</v>
      </c>
      <c r="CG164" s="114" t="e">
        <f t="shared" si="81"/>
        <v>#N/A</v>
      </c>
      <c r="CH164" s="114" t="e">
        <f t="shared" si="82"/>
        <v>#N/A</v>
      </c>
      <c r="CI164" s="114" t="e">
        <f t="shared" si="83"/>
        <v>#N/A</v>
      </c>
      <c r="CJ164" s="114" t="e">
        <f t="shared" si="84"/>
        <v>#N/A</v>
      </c>
      <c r="CK164" s="114" t="e">
        <f t="shared" si="85"/>
        <v>#N/A</v>
      </c>
      <c r="CL164" s="114" t="e">
        <f t="shared" si="86"/>
        <v>#N/A</v>
      </c>
    </row>
    <row r="165" spans="1:90">
      <c r="A165" s="149" t="str">
        <f t="shared" si="62"/>
        <v xml:space="preserve"> 19000100</v>
      </c>
      <c r="B165" s="153"/>
      <c r="C165" s="130"/>
      <c r="D165" s="136"/>
      <c r="E165" s="136"/>
      <c r="F165" s="136"/>
      <c r="G165" s="136"/>
      <c r="H165" s="136"/>
      <c r="I165" s="131"/>
      <c r="J165" s="168"/>
      <c r="K165" s="174"/>
      <c r="L165" s="195"/>
      <c r="M165" s="184" t="e">
        <f t="shared" si="87"/>
        <v>#DIV/0!</v>
      </c>
      <c r="N165" s="174"/>
      <c r="O165" s="195"/>
      <c r="P165" s="184" t="e">
        <f t="shared" si="88"/>
        <v>#DIV/0!</v>
      </c>
      <c r="Q165" s="174"/>
      <c r="R165" s="195"/>
      <c r="S165" s="184" t="e">
        <f t="shared" si="89"/>
        <v>#DIV/0!</v>
      </c>
      <c r="T165" s="170"/>
      <c r="U165" s="133"/>
      <c r="V165" s="133"/>
      <c r="W165" s="133"/>
      <c r="X165" s="133"/>
      <c r="Y165" s="133"/>
      <c r="Z165" s="133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61"/>
      <c r="AT165" s="193"/>
      <c r="AU165" s="136"/>
      <c r="AV165" s="184" t="e">
        <f t="shared" si="90"/>
        <v>#DIV/0!</v>
      </c>
      <c r="AW165" s="193"/>
      <c r="AX165" s="136"/>
      <c r="AY165" s="184" t="e">
        <f t="shared" si="91"/>
        <v>#DIV/0!</v>
      </c>
      <c r="AZ165" s="193"/>
      <c r="BA165" s="136"/>
      <c r="BB165" s="184" t="e">
        <f t="shared" si="92"/>
        <v>#DIV/0!</v>
      </c>
      <c r="BC165" s="153"/>
      <c r="BD165" s="136"/>
      <c r="BE165" s="136"/>
      <c r="BF165" s="136"/>
      <c r="BG165" s="136"/>
      <c r="BH165" s="136"/>
      <c r="BI165" s="136"/>
      <c r="BJ165" s="161"/>
      <c r="BK165" s="161"/>
      <c r="BL165" s="161"/>
      <c r="BM165" s="152"/>
      <c r="BN165" s="43">
        <f t="shared" si="63"/>
        <v>0</v>
      </c>
      <c r="BO165" s="43">
        <f t="shared" si="64"/>
        <v>0</v>
      </c>
      <c r="BP165" s="43" t="e">
        <f t="shared" si="65"/>
        <v>#DIV/0!</v>
      </c>
      <c r="BQ165" s="43">
        <f t="shared" si="66"/>
        <v>0</v>
      </c>
      <c r="BR165" s="43">
        <f t="shared" si="67"/>
        <v>0</v>
      </c>
      <c r="BS165" s="43" t="e">
        <f t="shared" si="68"/>
        <v>#DIV/0!</v>
      </c>
      <c r="BT165" s="43" t="e">
        <f>(#REF!*86400)/2</f>
        <v>#REF!</v>
      </c>
      <c r="BU165" s="43" t="e">
        <f t="shared" si="69"/>
        <v>#DIV/0!</v>
      </c>
      <c r="BV165" s="43" t="e">
        <f t="shared" si="70"/>
        <v>#VALUE!</v>
      </c>
      <c r="BW165" s="44" t="e">
        <f t="shared" si="71"/>
        <v>#REF!</v>
      </c>
      <c r="BX165" s="43" t="e">
        <f t="shared" si="72"/>
        <v>#VALUE!</v>
      </c>
      <c r="BY165" s="43" t="e">
        <f t="shared" si="73"/>
        <v>#VALUE!</v>
      </c>
      <c r="BZ165" s="44" t="e">
        <f t="shared" si="74"/>
        <v>#REF!</v>
      </c>
      <c r="CA165" s="44" t="e">
        <f t="shared" si="75"/>
        <v>#REF!</v>
      </c>
      <c r="CB165" t="str">
        <f t="shared" si="76"/>
        <v>19000100</v>
      </c>
      <c r="CC165" s="55">
        <f t="shared" si="77"/>
        <v>0</v>
      </c>
      <c r="CD165" s="114" t="e">
        <f t="shared" si="78"/>
        <v>#N/A</v>
      </c>
      <c r="CE165" s="114" t="e">
        <f t="shared" si="79"/>
        <v>#N/A</v>
      </c>
      <c r="CF165" s="114" t="e">
        <f t="shared" si="80"/>
        <v>#N/A</v>
      </c>
      <c r="CG165" s="114" t="e">
        <f t="shared" si="81"/>
        <v>#N/A</v>
      </c>
      <c r="CH165" s="114" t="e">
        <f t="shared" si="82"/>
        <v>#N/A</v>
      </c>
      <c r="CI165" s="114" t="e">
        <f t="shared" si="83"/>
        <v>#N/A</v>
      </c>
      <c r="CJ165" s="114" t="e">
        <f t="shared" si="84"/>
        <v>#N/A</v>
      </c>
      <c r="CK165" s="114" t="e">
        <f t="shared" si="85"/>
        <v>#N/A</v>
      </c>
      <c r="CL165" s="114" t="e">
        <f t="shared" si="86"/>
        <v>#N/A</v>
      </c>
    </row>
    <row r="166" spans="1:90">
      <c r="A166" s="149" t="str">
        <f t="shared" si="62"/>
        <v xml:space="preserve"> 19000100</v>
      </c>
      <c r="B166" s="153"/>
      <c r="C166" s="130"/>
      <c r="D166" s="136"/>
      <c r="E166" s="136"/>
      <c r="F166" s="136"/>
      <c r="G166" s="136"/>
      <c r="H166" s="136"/>
      <c r="I166" s="131"/>
      <c r="J166" s="168"/>
      <c r="K166" s="174"/>
      <c r="L166" s="195"/>
      <c r="M166" s="184" t="e">
        <f t="shared" si="87"/>
        <v>#DIV/0!</v>
      </c>
      <c r="N166" s="174"/>
      <c r="O166" s="195"/>
      <c r="P166" s="184" t="e">
        <f t="shared" si="88"/>
        <v>#DIV/0!</v>
      </c>
      <c r="Q166" s="174"/>
      <c r="R166" s="195"/>
      <c r="S166" s="184" t="e">
        <f t="shared" si="89"/>
        <v>#DIV/0!</v>
      </c>
      <c r="T166" s="170"/>
      <c r="U166" s="133"/>
      <c r="V166" s="133"/>
      <c r="W166" s="133"/>
      <c r="X166" s="133"/>
      <c r="Y166" s="133"/>
      <c r="Z166" s="133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61"/>
      <c r="AT166" s="193"/>
      <c r="AU166" s="136"/>
      <c r="AV166" s="184" t="e">
        <f t="shared" si="90"/>
        <v>#DIV/0!</v>
      </c>
      <c r="AW166" s="193"/>
      <c r="AX166" s="136"/>
      <c r="AY166" s="184" t="e">
        <f t="shared" si="91"/>
        <v>#DIV/0!</v>
      </c>
      <c r="AZ166" s="193"/>
      <c r="BA166" s="136"/>
      <c r="BB166" s="184" t="e">
        <f t="shared" si="92"/>
        <v>#DIV/0!</v>
      </c>
      <c r="BC166" s="153"/>
      <c r="BD166" s="136"/>
      <c r="BE166" s="136"/>
      <c r="BF166" s="136"/>
      <c r="BG166" s="136"/>
      <c r="BH166" s="136"/>
      <c r="BI166" s="136"/>
      <c r="BJ166" s="161"/>
      <c r="BK166" s="161"/>
      <c r="BL166" s="161"/>
      <c r="BM166" s="152"/>
      <c r="BN166" s="43">
        <f t="shared" si="63"/>
        <v>0</v>
      </c>
      <c r="BO166" s="43">
        <f t="shared" si="64"/>
        <v>0</v>
      </c>
      <c r="BP166" s="43" t="e">
        <f t="shared" si="65"/>
        <v>#DIV/0!</v>
      </c>
      <c r="BQ166" s="43">
        <f t="shared" si="66"/>
        <v>0</v>
      </c>
      <c r="BR166" s="43">
        <f t="shared" si="67"/>
        <v>0</v>
      </c>
      <c r="BS166" s="43" t="e">
        <f t="shared" si="68"/>
        <v>#DIV/0!</v>
      </c>
      <c r="BT166" s="43" t="e">
        <f>(#REF!*86400)/2</f>
        <v>#REF!</v>
      </c>
      <c r="BU166" s="43" t="e">
        <f t="shared" si="69"/>
        <v>#DIV/0!</v>
      </c>
      <c r="BV166" s="43" t="e">
        <f t="shared" si="70"/>
        <v>#VALUE!</v>
      </c>
      <c r="BW166" s="44" t="e">
        <f t="shared" si="71"/>
        <v>#REF!</v>
      </c>
      <c r="BX166" s="43" t="e">
        <f t="shared" si="72"/>
        <v>#VALUE!</v>
      </c>
      <c r="BY166" s="43" t="e">
        <f t="shared" si="73"/>
        <v>#VALUE!</v>
      </c>
      <c r="BZ166" s="44" t="e">
        <f t="shared" si="74"/>
        <v>#REF!</v>
      </c>
      <c r="CA166" s="44" t="e">
        <f t="shared" si="75"/>
        <v>#REF!</v>
      </c>
      <c r="CB166" t="str">
        <f t="shared" si="76"/>
        <v>19000100</v>
      </c>
      <c r="CC166" s="55">
        <f t="shared" si="77"/>
        <v>0</v>
      </c>
      <c r="CD166" s="114" t="e">
        <f t="shared" si="78"/>
        <v>#N/A</v>
      </c>
      <c r="CE166" s="114" t="e">
        <f t="shared" si="79"/>
        <v>#N/A</v>
      </c>
      <c r="CF166" s="114" t="e">
        <f t="shared" si="80"/>
        <v>#N/A</v>
      </c>
      <c r="CG166" s="114" t="e">
        <f t="shared" si="81"/>
        <v>#N/A</v>
      </c>
      <c r="CH166" s="114" t="e">
        <f t="shared" si="82"/>
        <v>#N/A</v>
      </c>
      <c r="CI166" s="114" t="e">
        <f t="shared" si="83"/>
        <v>#N/A</v>
      </c>
      <c r="CJ166" s="114" t="e">
        <f t="shared" si="84"/>
        <v>#N/A</v>
      </c>
      <c r="CK166" s="114" t="e">
        <f t="shared" si="85"/>
        <v>#N/A</v>
      </c>
      <c r="CL166" s="114" t="e">
        <f t="shared" si="86"/>
        <v>#N/A</v>
      </c>
    </row>
    <row r="167" spans="1:90">
      <c r="A167" s="149" t="str">
        <f t="shared" si="62"/>
        <v xml:space="preserve"> 19000100</v>
      </c>
      <c r="B167" s="153"/>
      <c r="C167" s="130"/>
      <c r="D167" s="136"/>
      <c r="E167" s="136"/>
      <c r="F167" s="136"/>
      <c r="G167" s="136"/>
      <c r="H167" s="136"/>
      <c r="I167" s="131"/>
      <c r="J167" s="168"/>
      <c r="K167" s="174"/>
      <c r="L167" s="195"/>
      <c r="M167" s="184" t="e">
        <f t="shared" si="87"/>
        <v>#DIV/0!</v>
      </c>
      <c r="N167" s="174"/>
      <c r="O167" s="195"/>
      <c r="P167" s="184" t="e">
        <f t="shared" si="88"/>
        <v>#DIV/0!</v>
      </c>
      <c r="Q167" s="174"/>
      <c r="R167" s="195"/>
      <c r="S167" s="184" t="e">
        <f t="shared" si="89"/>
        <v>#DIV/0!</v>
      </c>
      <c r="T167" s="170"/>
      <c r="U167" s="133"/>
      <c r="V167" s="133"/>
      <c r="W167" s="133"/>
      <c r="X167" s="133"/>
      <c r="Y167" s="133"/>
      <c r="Z167" s="133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61"/>
      <c r="AT167" s="193"/>
      <c r="AU167" s="136"/>
      <c r="AV167" s="184" t="e">
        <f t="shared" si="90"/>
        <v>#DIV/0!</v>
      </c>
      <c r="AW167" s="193"/>
      <c r="AX167" s="136"/>
      <c r="AY167" s="184" t="e">
        <f t="shared" si="91"/>
        <v>#DIV/0!</v>
      </c>
      <c r="AZ167" s="193"/>
      <c r="BA167" s="136"/>
      <c r="BB167" s="184" t="e">
        <f t="shared" si="92"/>
        <v>#DIV/0!</v>
      </c>
      <c r="BC167" s="153"/>
      <c r="BD167" s="136"/>
      <c r="BE167" s="136"/>
      <c r="BF167" s="136"/>
      <c r="BG167" s="136"/>
      <c r="BH167" s="136"/>
      <c r="BI167" s="136"/>
      <c r="BJ167" s="161"/>
      <c r="BK167" s="161"/>
      <c r="BL167" s="161"/>
      <c r="BM167" s="152"/>
      <c r="BN167" s="43">
        <f t="shared" si="63"/>
        <v>0</v>
      </c>
      <c r="BO167" s="43">
        <f t="shared" si="64"/>
        <v>0</v>
      </c>
      <c r="BP167" s="43" t="e">
        <f t="shared" si="65"/>
        <v>#DIV/0!</v>
      </c>
      <c r="BQ167" s="43">
        <f t="shared" si="66"/>
        <v>0</v>
      </c>
      <c r="BR167" s="43">
        <f t="shared" si="67"/>
        <v>0</v>
      </c>
      <c r="BS167" s="43" t="e">
        <f t="shared" si="68"/>
        <v>#DIV/0!</v>
      </c>
      <c r="BT167" s="43" t="e">
        <f>(#REF!*86400)/2</f>
        <v>#REF!</v>
      </c>
      <c r="BU167" s="43" t="e">
        <f t="shared" si="69"/>
        <v>#DIV/0!</v>
      </c>
      <c r="BV167" s="43" t="e">
        <f t="shared" si="70"/>
        <v>#VALUE!</v>
      </c>
      <c r="BW167" s="44" t="e">
        <f t="shared" si="71"/>
        <v>#REF!</v>
      </c>
      <c r="BX167" s="43" t="e">
        <f t="shared" si="72"/>
        <v>#VALUE!</v>
      </c>
      <c r="BY167" s="43" t="e">
        <f t="shared" si="73"/>
        <v>#VALUE!</v>
      </c>
      <c r="BZ167" s="44" t="e">
        <f t="shared" si="74"/>
        <v>#REF!</v>
      </c>
      <c r="CA167" s="44" t="e">
        <f t="shared" si="75"/>
        <v>#REF!</v>
      </c>
      <c r="CB167" t="str">
        <f t="shared" si="76"/>
        <v>19000100</v>
      </c>
      <c r="CC167" s="55">
        <f t="shared" si="77"/>
        <v>0</v>
      </c>
      <c r="CD167" s="114" t="e">
        <f t="shared" si="78"/>
        <v>#N/A</v>
      </c>
      <c r="CE167" s="114" t="e">
        <f t="shared" si="79"/>
        <v>#N/A</v>
      </c>
      <c r="CF167" s="114" t="e">
        <f t="shared" si="80"/>
        <v>#N/A</v>
      </c>
      <c r="CG167" s="114" t="e">
        <f t="shared" si="81"/>
        <v>#N/A</v>
      </c>
      <c r="CH167" s="114" t="e">
        <f t="shared" si="82"/>
        <v>#N/A</v>
      </c>
      <c r="CI167" s="114" t="e">
        <f t="shared" si="83"/>
        <v>#N/A</v>
      </c>
      <c r="CJ167" s="114" t="e">
        <f t="shared" si="84"/>
        <v>#N/A</v>
      </c>
      <c r="CK167" s="114" t="e">
        <f t="shared" si="85"/>
        <v>#N/A</v>
      </c>
      <c r="CL167" s="114" t="e">
        <f t="shared" si="86"/>
        <v>#N/A</v>
      </c>
    </row>
    <row r="168" spans="1:90">
      <c r="A168" s="149" t="str">
        <f t="shared" si="62"/>
        <v xml:space="preserve"> 19000100</v>
      </c>
      <c r="B168" s="153"/>
      <c r="C168" s="130"/>
      <c r="D168" s="136"/>
      <c r="E168" s="136"/>
      <c r="F168" s="136"/>
      <c r="G168" s="136"/>
      <c r="H168" s="136"/>
      <c r="I168" s="131"/>
      <c r="J168" s="168"/>
      <c r="K168" s="174"/>
      <c r="L168" s="195"/>
      <c r="M168" s="184" t="e">
        <f t="shared" si="87"/>
        <v>#DIV/0!</v>
      </c>
      <c r="N168" s="174"/>
      <c r="O168" s="195"/>
      <c r="P168" s="184" t="e">
        <f t="shared" si="88"/>
        <v>#DIV/0!</v>
      </c>
      <c r="Q168" s="174"/>
      <c r="R168" s="195"/>
      <c r="S168" s="184" t="e">
        <f t="shared" si="89"/>
        <v>#DIV/0!</v>
      </c>
      <c r="T168" s="170"/>
      <c r="U168" s="133"/>
      <c r="V168" s="133"/>
      <c r="W168" s="133"/>
      <c r="X168" s="133"/>
      <c r="Y168" s="133"/>
      <c r="Z168" s="133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61"/>
      <c r="AT168" s="193"/>
      <c r="AU168" s="136"/>
      <c r="AV168" s="184" t="e">
        <f t="shared" si="90"/>
        <v>#DIV/0!</v>
      </c>
      <c r="AW168" s="193"/>
      <c r="AX168" s="136"/>
      <c r="AY168" s="184" t="e">
        <f t="shared" si="91"/>
        <v>#DIV/0!</v>
      </c>
      <c r="AZ168" s="193"/>
      <c r="BA168" s="136"/>
      <c r="BB168" s="184" t="e">
        <f t="shared" si="92"/>
        <v>#DIV/0!</v>
      </c>
      <c r="BC168" s="153"/>
      <c r="BD168" s="136"/>
      <c r="BE168" s="136"/>
      <c r="BF168" s="136"/>
      <c r="BG168" s="136"/>
      <c r="BH168" s="136"/>
      <c r="BI168" s="136"/>
      <c r="BJ168" s="161"/>
      <c r="BK168" s="161"/>
      <c r="BL168" s="161"/>
      <c r="BM168" s="152"/>
      <c r="BN168" s="43">
        <f t="shared" si="63"/>
        <v>0</v>
      </c>
      <c r="BO168" s="43">
        <f t="shared" si="64"/>
        <v>0</v>
      </c>
      <c r="BP168" s="43" t="e">
        <f t="shared" si="65"/>
        <v>#DIV/0!</v>
      </c>
      <c r="BQ168" s="43">
        <f t="shared" si="66"/>
        <v>0</v>
      </c>
      <c r="BR168" s="43">
        <f t="shared" si="67"/>
        <v>0</v>
      </c>
      <c r="BS168" s="43" t="e">
        <f t="shared" si="68"/>
        <v>#DIV/0!</v>
      </c>
      <c r="BT168" s="43" t="e">
        <f>(#REF!*86400)/2</f>
        <v>#REF!</v>
      </c>
      <c r="BU168" s="43" t="e">
        <f t="shared" si="69"/>
        <v>#DIV/0!</v>
      </c>
      <c r="BV168" s="43" t="e">
        <f t="shared" si="70"/>
        <v>#VALUE!</v>
      </c>
      <c r="BW168" s="44" t="e">
        <f t="shared" si="71"/>
        <v>#REF!</v>
      </c>
      <c r="BX168" s="43" t="e">
        <f t="shared" si="72"/>
        <v>#VALUE!</v>
      </c>
      <c r="BY168" s="43" t="e">
        <f t="shared" si="73"/>
        <v>#VALUE!</v>
      </c>
      <c r="BZ168" s="44" t="e">
        <f t="shared" si="74"/>
        <v>#REF!</v>
      </c>
      <c r="CA168" s="44" t="e">
        <f t="shared" si="75"/>
        <v>#REF!</v>
      </c>
      <c r="CB168" t="str">
        <f t="shared" si="76"/>
        <v>19000100</v>
      </c>
      <c r="CC168" s="55">
        <f t="shared" si="77"/>
        <v>0</v>
      </c>
      <c r="CD168" s="114" t="e">
        <f t="shared" si="78"/>
        <v>#N/A</v>
      </c>
      <c r="CE168" s="114" t="e">
        <f t="shared" si="79"/>
        <v>#N/A</v>
      </c>
      <c r="CF168" s="114" t="e">
        <f t="shared" si="80"/>
        <v>#N/A</v>
      </c>
      <c r="CG168" s="114" t="e">
        <f t="shared" si="81"/>
        <v>#N/A</v>
      </c>
      <c r="CH168" s="114" t="e">
        <f t="shared" si="82"/>
        <v>#N/A</v>
      </c>
      <c r="CI168" s="114" t="e">
        <f t="shared" si="83"/>
        <v>#N/A</v>
      </c>
      <c r="CJ168" s="114" t="e">
        <f t="shared" si="84"/>
        <v>#N/A</v>
      </c>
      <c r="CK168" s="114" t="e">
        <f t="shared" si="85"/>
        <v>#N/A</v>
      </c>
      <c r="CL168" s="114" t="e">
        <f t="shared" si="86"/>
        <v>#N/A</v>
      </c>
    </row>
    <row r="169" spans="1:90">
      <c r="A169" s="149" t="str">
        <f t="shared" si="62"/>
        <v xml:space="preserve"> 19000100</v>
      </c>
      <c r="B169" s="153"/>
      <c r="C169" s="130"/>
      <c r="D169" s="136"/>
      <c r="E169" s="136"/>
      <c r="F169" s="136"/>
      <c r="G169" s="136"/>
      <c r="H169" s="136"/>
      <c r="I169" s="131"/>
      <c r="J169" s="168"/>
      <c r="K169" s="174"/>
      <c r="L169" s="195"/>
      <c r="M169" s="184" t="e">
        <f t="shared" si="87"/>
        <v>#DIV/0!</v>
      </c>
      <c r="N169" s="174"/>
      <c r="O169" s="195"/>
      <c r="P169" s="184" t="e">
        <f t="shared" si="88"/>
        <v>#DIV/0!</v>
      </c>
      <c r="Q169" s="174"/>
      <c r="R169" s="195"/>
      <c r="S169" s="184" t="e">
        <f t="shared" si="89"/>
        <v>#DIV/0!</v>
      </c>
      <c r="T169" s="170"/>
      <c r="U169" s="133"/>
      <c r="V169" s="133"/>
      <c r="W169" s="133"/>
      <c r="X169" s="133"/>
      <c r="Y169" s="133"/>
      <c r="Z169" s="133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61"/>
      <c r="AT169" s="193"/>
      <c r="AU169" s="136"/>
      <c r="AV169" s="184" t="e">
        <f t="shared" si="90"/>
        <v>#DIV/0!</v>
      </c>
      <c r="AW169" s="193"/>
      <c r="AX169" s="136"/>
      <c r="AY169" s="184" t="e">
        <f t="shared" si="91"/>
        <v>#DIV/0!</v>
      </c>
      <c r="AZ169" s="193"/>
      <c r="BA169" s="136"/>
      <c r="BB169" s="184" t="e">
        <f t="shared" si="92"/>
        <v>#DIV/0!</v>
      </c>
      <c r="BC169" s="153"/>
      <c r="BD169" s="136"/>
      <c r="BE169" s="136"/>
      <c r="BF169" s="136"/>
      <c r="BG169" s="136"/>
      <c r="BH169" s="136"/>
      <c r="BI169" s="136"/>
      <c r="BJ169" s="161"/>
      <c r="BK169" s="161"/>
      <c r="BL169" s="161"/>
      <c r="BM169" s="152"/>
      <c r="BN169" s="43">
        <f t="shared" si="63"/>
        <v>0</v>
      </c>
      <c r="BO169" s="43">
        <f t="shared" si="64"/>
        <v>0</v>
      </c>
      <c r="BP169" s="43" t="e">
        <f t="shared" si="65"/>
        <v>#DIV/0!</v>
      </c>
      <c r="BQ169" s="43">
        <f t="shared" si="66"/>
        <v>0</v>
      </c>
      <c r="BR169" s="43">
        <f t="shared" si="67"/>
        <v>0</v>
      </c>
      <c r="BS169" s="43" t="e">
        <f t="shared" si="68"/>
        <v>#DIV/0!</v>
      </c>
      <c r="BT169" s="43" t="e">
        <f>(#REF!*86400)/2</f>
        <v>#REF!</v>
      </c>
      <c r="BU169" s="43" t="e">
        <f t="shared" si="69"/>
        <v>#DIV/0!</v>
      </c>
      <c r="BV169" s="43" t="e">
        <f t="shared" si="70"/>
        <v>#VALUE!</v>
      </c>
      <c r="BW169" s="44" t="e">
        <f t="shared" si="71"/>
        <v>#REF!</v>
      </c>
      <c r="BX169" s="43" t="e">
        <f t="shared" si="72"/>
        <v>#VALUE!</v>
      </c>
      <c r="BY169" s="43" t="e">
        <f t="shared" si="73"/>
        <v>#VALUE!</v>
      </c>
      <c r="BZ169" s="44" t="e">
        <f t="shared" si="74"/>
        <v>#REF!</v>
      </c>
      <c r="CA169" s="44" t="e">
        <f t="shared" si="75"/>
        <v>#REF!</v>
      </c>
      <c r="CB169" t="str">
        <f t="shared" si="76"/>
        <v>19000100</v>
      </c>
      <c r="CC169" s="55">
        <f t="shared" si="77"/>
        <v>0</v>
      </c>
      <c r="CD169" s="114" t="e">
        <f t="shared" si="78"/>
        <v>#N/A</v>
      </c>
      <c r="CE169" s="114" t="e">
        <f t="shared" si="79"/>
        <v>#N/A</v>
      </c>
      <c r="CF169" s="114" t="e">
        <f t="shared" si="80"/>
        <v>#N/A</v>
      </c>
      <c r="CG169" s="114" t="e">
        <f t="shared" si="81"/>
        <v>#N/A</v>
      </c>
      <c r="CH169" s="114" t="e">
        <f t="shared" si="82"/>
        <v>#N/A</v>
      </c>
      <c r="CI169" s="114" t="e">
        <f t="shared" si="83"/>
        <v>#N/A</v>
      </c>
      <c r="CJ169" s="114" t="e">
        <f t="shared" si="84"/>
        <v>#N/A</v>
      </c>
      <c r="CK169" s="114" t="e">
        <f t="shared" si="85"/>
        <v>#N/A</v>
      </c>
      <c r="CL169" s="114" t="e">
        <f t="shared" si="86"/>
        <v>#N/A</v>
      </c>
    </row>
    <row r="170" spans="1:90">
      <c r="A170" s="149" t="str">
        <f t="shared" si="62"/>
        <v xml:space="preserve"> 19000100</v>
      </c>
      <c r="B170" s="153"/>
      <c r="C170" s="130"/>
      <c r="D170" s="136"/>
      <c r="E170" s="136"/>
      <c r="F170" s="136"/>
      <c r="G170" s="136"/>
      <c r="H170" s="136"/>
      <c r="I170" s="131"/>
      <c r="J170" s="168"/>
      <c r="K170" s="174"/>
      <c r="L170" s="195"/>
      <c r="M170" s="184" t="e">
        <f t="shared" si="87"/>
        <v>#DIV/0!</v>
      </c>
      <c r="N170" s="174"/>
      <c r="O170" s="195"/>
      <c r="P170" s="184" t="e">
        <f t="shared" si="88"/>
        <v>#DIV/0!</v>
      </c>
      <c r="Q170" s="174"/>
      <c r="R170" s="195"/>
      <c r="S170" s="184" t="e">
        <f t="shared" si="89"/>
        <v>#DIV/0!</v>
      </c>
      <c r="T170" s="170"/>
      <c r="U170" s="133"/>
      <c r="V170" s="133"/>
      <c r="W170" s="133"/>
      <c r="X170" s="133"/>
      <c r="Y170" s="133"/>
      <c r="Z170" s="133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61"/>
      <c r="AT170" s="193"/>
      <c r="AU170" s="136"/>
      <c r="AV170" s="184" t="e">
        <f t="shared" si="90"/>
        <v>#DIV/0!</v>
      </c>
      <c r="AW170" s="193"/>
      <c r="AX170" s="136"/>
      <c r="AY170" s="184" t="e">
        <f t="shared" si="91"/>
        <v>#DIV/0!</v>
      </c>
      <c r="AZ170" s="193"/>
      <c r="BA170" s="136"/>
      <c r="BB170" s="184" t="e">
        <f t="shared" si="92"/>
        <v>#DIV/0!</v>
      </c>
      <c r="BC170" s="153"/>
      <c r="BD170" s="136"/>
      <c r="BE170" s="136"/>
      <c r="BF170" s="136"/>
      <c r="BG170" s="136"/>
      <c r="BH170" s="136"/>
      <c r="BI170" s="136"/>
      <c r="BJ170" s="161"/>
      <c r="BK170" s="161"/>
      <c r="BL170" s="161"/>
      <c r="BM170" s="152"/>
      <c r="BN170" s="43">
        <f t="shared" si="63"/>
        <v>0</v>
      </c>
      <c r="BO170" s="43">
        <f t="shared" si="64"/>
        <v>0</v>
      </c>
      <c r="BP170" s="43" t="e">
        <f t="shared" si="65"/>
        <v>#DIV/0!</v>
      </c>
      <c r="BQ170" s="43">
        <f t="shared" si="66"/>
        <v>0</v>
      </c>
      <c r="BR170" s="43">
        <f t="shared" si="67"/>
        <v>0</v>
      </c>
      <c r="BS170" s="43" t="e">
        <f t="shared" si="68"/>
        <v>#DIV/0!</v>
      </c>
      <c r="BT170" s="43" t="e">
        <f>(#REF!*86400)/2</f>
        <v>#REF!</v>
      </c>
      <c r="BU170" s="43" t="e">
        <f t="shared" si="69"/>
        <v>#DIV/0!</v>
      </c>
      <c r="BV170" s="43" t="e">
        <f t="shared" si="70"/>
        <v>#VALUE!</v>
      </c>
      <c r="BW170" s="44" t="e">
        <f t="shared" si="71"/>
        <v>#REF!</v>
      </c>
      <c r="BX170" s="43" t="e">
        <f t="shared" si="72"/>
        <v>#VALUE!</v>
      </c>
      <c r="BY170" s="43" t="e">
        <f t="shared" si="73"/>
        <v>#VALUE!</v>
      </c>
      <c r="BZ170" s="44" t="e">
        <f t="shared" si="74"/>
        <v>#REF!</v>
      </c>
      <c r="CA170" s="44" t="e">
        <f t="shared" si="75"/>
        <v>#REF!</v>
      </c>
      <c r="CB170" t="str">
        <f t="shared" si="76"/>
        <v>19000100</v>
      </c>
      <c r="CC170" s="55">
        <f t="shared" si="77"/>
        <v>0</v>
      </c>
      <c r="CD170" s="114" t="e">
        <f t="shared" si="78"/>
        <v>#N/A</v>
      </c>
      <c r="CE170" s="114" t="e">
        <f t="shared" si="79"/>
        <v>#N/A</v>
      </c>
      <c r="CF170" s="114" t="e">
        <f t="shared" si="80"/>
        <v>#N/A</v>
      </c>
      <c r="CG170" s="114" t="e">
        <f t="shared" si="81"/>
        <v>#N/A</v>
      </c>
      <c r="CH170" s="114" t="e">
        <f t="shared" si="82"/>
        <v>#N/A</v>
      </c>
      <c r="CI170" s="114" t="e">
        <f t="shared" si="83"/>
        <v>#N/A</v>
      </c>
      <c r="CJ170" s="114" t="e">
        <f t="shared" si="84"/>
        <v>#N/A</v>
      </c>
      <c r="CK170" s="114" t="e">
        <f t="shared" si="85"/>
        <v>#N/A</v>
      </c>
      <c r="CL170" s="114" t="e">
        <f t="shared" si="86"/>
        <v>#N/A</v>
      </c>
    </row>
    <row r="171" spans="1:90">
      <c r="A171" s="149" t="str">
        <f t="shared" si="62"/>
        <v xml:space="preserve"> 19000100</v>
      </c>
      <c r="B171" s="153"/>
      <c r="C171" s="130"/>
      <c r="D171" s="136"/>
      <c r="E171" s="136"/>
      <c r="F171" s="136"/>
      <c r="G171" s="136"/>
      <c r="H171" s="136"/>
      <c r="I171" s="131"/>
      <c r="J171" s="168"/>
      <c r="K171" s="174"/>
      <c r="L171" s="195"/>
      <c r="M171" s="184" t="e">
        <f t="shared" si="87"/>
        <v>#DIV/0!</v>
      </c>
      <c r="N171" s="174"/>
      <c r="O171" s="195"/>
      <c r="P171" s="184" t="e">
        <f t="shared" si="88"/>
        <v>#DIV/0!</v>
      </c>
      <c r="Q171" s="174"/>
      <c r="R171" s="195"/>
      <c r="S171" s="184" t="e">
        <f t="shared" si="89"/>
        <v>#DIV/0!</v>
      </c>
      <c r="T171" s="170"/>
      <c r="U171" s="133"/>
      <c r="V171" s="133"/>
      <c r="W171" s="133"/>
      <c r="X171" s="133"/>
      <c r="Y171" s="133"/>
      <c r="Z171" s="133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61"/>
      <c r="AT171" s="193"/>
      <c r="AU171" s="136"/>
      <c r="AV171" s="184" t="e">
        <f t="shared" si="90"/>
        <v>#DIV/0!</v>
      </c>
      <c r="AW171" s="193"/>
      <c r="AX171" s="136"/>
      <c r="AY171" s="184" t="e">
        <f t="shared" si="91"/>
        <v>#DIV/0!</v>
      </c>
      <c r="AZ171" s="193"/>
      <c r="BA171" s="136"/>
      <c r="BB171" s="184" t="e">
        <f t="shared" si="92"/>
        <v>#DIV/0!</v>
      </c>
      <c r="BC171" s="153"/>
      <c r="BD171" s="136"/>
      <c r="BE171" s="136"/>
      <c r="BF171" s="136"/>
      <c r="BG171" s="136"/>
      <c r="BH171" s="136"/>
      <c r="BI171" s="136"/>
      <c r="BJ171" s="161"/>
      <c r="BK171" s="161"/>
      <c r="BL171" s="161"/>
      <c r="BM171" s="152"/>
      <c r="BN171" s="43">
        <f t="shared" si="63"/>
        <v>0</v>
      </c>
      <c r="BO171" s="43">
        <f t="shared" si="64"/>
        <v>0</v>
      </c>
      <c r="BP171" s="43" t="e">
        <f t="shared" si="65"/>
        <v>#DIV/0!</v>
      </c>
      <c r="BQ171" s="43">
        <f t="shared" si="66"/>
        <v>0</v>
      </c>
      <c r="BR171" s="43">
        <f t="shared" si="67"/>
        <v>0</v>
      </c>
      <c r="BS171" s="43" t="e">
        <f t="shared" si="68"/>
        <v>#DIV/0!</v>
      </c>
      <c r="BT171" s="43" t="e">
        <f>(#REF!*86400)/2</f>
        <v>#REF!</v>
      </c>
      <c r="BU171" s="43" t="e">
        <f t="shared" si="69"/>
        <v>#DIV/0!</v>
      </c>
      <c r="BV171" s="43" t="e">
        <f t="shared" si="70"/>
        <v>#VALUE!</v>
      </c>
      <c r="BW171" s="44" t="e">
        <f t="shared" si="71"/>
        <v>#REF!</v>
      </c>
      <c r="BX171" s="43" t="e">
        <f t="shared" si="72"/>
        <v>#VALUE!</v>
      </c>
      <c r="BY171" s="43" t="e">
        <f t="shared" si="73"/>
        <v>#VALUE!</v>
      </c>
      <c r="BZ171" s="44" t="e">
        <f t="shared" si="74"/>
        <v>#REF!</v>
      </c>
      <c r="CA171" s="44" t="e">
        <f t="shared" si="75"/>
        <v>#REF!</v>
      </c>
      <c r="CB171" t="str">
        <f t="shared" si="76"/>
        <v>19000100</v>
      </c>
      <c r="CC171" s="55">
        <f t="shared" si="77"/>
        <v>0</v>
      </c>
      <c r="CD171" s="114" t="e">
        <f t="shared" si="78"/>
        <v>#N/A</v>
      </c>
      <c r="CE171" s="114" t="e">
        <f t="shared" si="79"/>
        <v>#N/A</v>
      </c>
      <c r="CF171" s="114" t="e">
        <f t="shared" si="80"/>
        <v>#N/A</v>
      </c>
      <c r="CG171" s="114" t="e">
        <f t="shared" si="81"/>
        <v>#N/A</v>
      </c>
      <c r="CH171" s="114" t="e">
        <f t="shared" si="82"/>
        <v>#N/A</v>
      </c>
      <c r="CI171" s="114" t="e">
        <f t="shared" si="83"/>
        <v>#N/A</v>
      </c>
      <c r="CJ171" s="114" t="e">
        <f t="shared" si="84"/>
        <v>#N/A</v>
      </c>
      <c r="CK171" s="114" t="e">
        <f t="shared" si="85"/>
        <v>#N/A</v>
      </c>
      <c r="CL171" s="114" t="e">
        <f t="shared" si="86"/>
        <v>#N/A</v>
      </c>
    </row>
    <row r="172" spans="1:90">
      <c r="A172" s="149" t="str">
        <f t="shared" si="62"/>
        <v xml:space="preserve"> 19000100</v>
      </c>
      <c r="B172" s="153"/>
      <c r="C172" s="130"/>
      <c r="D172" s="136"/>
      <c r="E172" s="136"/>
      <c r="F172" s="136"/>
      <c r="G172" s="136"/>
      <c r="H172" s="136"/>
      <c r="I172" s="131"/>
      <c r="J172" s="168"/>
      <c r="K172" s="174"/>
      <c r="L172" s="195"/>
      <c r="M172" s="184" t="e">
        <f t="shared" si="87"/>
        <v>#DIV/0!</v>
      </c>
      <c r="N172" s="174"/>
      <c r="O172" s="195"/>
      <c r="P172" s="184" t="e">
        <f t="shared" si="88"/>
        <v>#DIV/0!</v>
      </c>
      <c r="Q172" s="174"/>
      <c r="R172" s="195"/>
      <c r="S172" s="184" t="e">
        <f t="shared" si="89"/>
        <v>#DIV/0!</v>
      </c>
      <c r="T172" s="170"/>
      <c r="U172" s="133"/>
      <c r="V172" s="133"/>
      <c r="W172" s="133"/>
      <c r="X172" s="133"/>
      <c r="Y172" s="133"/>
      <c r="Z172" s="133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61"/>
      <c r="AT172" s="193"/>
      <c r="AU172" s="136"/>
      <c r="AV172" s="184" t="e">
        <f t="shared" si="90"/>
        <v>#DIV/0!</v>
      </c>
      <c r="AW172" s="193"/>
      <c r="AX172" s="136"/>
      <c r="AY172" s="184" t="e">
        <f t="shared" si="91"/>
        <v>#DIV/0!</v>
      </c>
      <c r="AZ172" s="193"/>
      <c r="BA172" s="136"/>
      <c r="BB172" s="184" t="e">
        <f t="shared" si="92"/>
        <v>#DIV/0!</v>
      </c>
      <c r="BC172" s="153"/>
      <c r="BD172" s="136"/>
      <c r="BE172" s="136"/>
      <c r="BF172" s="136"/>
      <c r="BG172" s="136"/>
      <c r="BH172" s="136"/>
      <c r="BI172" s="136"/>
      <c r="BJ172" s="161"/>
      <c r="BK172" s="161"/>
      <c r="BL172" s="161"/>
      <c r="BM172" s="152"/>
      <c r="BN172" s="43">
        <f t="shared" si="63"/>
        <v>0</v>
      </c>
      <c r="BO172" s="43">
        <f t="shared" si="64"/>
        <v>0</v>
      </c>
      <c r="BP172" s="43" t="e">
        <f t="shared" si="65"/>
        <v>#DIV/0!</v>
      </c>
      <c r="BQ172" s="43">
        <f t="shared" si="66"/>
        <v>0</v>
      </c>
      <c r="BR172" s="43">
        <f t="shared" si="67"/>
        <v>0</v>
      </c>
      <c r="BS172" s="43" t="e">
        <f t="shared" si="68"/>
        <v>#DIV/0!</v>
      </c>
      <c r="BT172" s="43" t="e">
        <f>(#REF!*86400)/2</f>
        <v>#REF!</v>
      </c>
      <c r="BU172" s="43" t="e">
        <f t="shared" si="69"/>
        <v>#DIV/0!</v>
      </c>
      <c r="BV172" s="43" t="e">
        <f t="shared" si="70"/>
        <v>#VALUE!</v>
      </c>
      <c r="BW172" s="44" t="e">
        <f t="shared" si="71"/>
        <v>#REF!</v>
      </c>
      <c r="BX172" s="43" t="e">
        <f t="shared" si="72"/>
        <v>#VALUE!</v>
      </c>
      <c r="BY172" s="43" t="e">
        <f t="shared" si="73"/>
        <v>#VALUE!</v>
      </c>
      <c r="BZ172" s="44" t="e">
        <f t="shared" si="74"/>
        <v>#REF!</v>
      </c>
      <c r="CA172" s="44" t="e">
        <f t="shared" si="75"/>
        <v>#REF!</v>
      </c>
      <c r="CB172" t="str">
        <f t="shared" si="76"/>
        <v>19000100</v>
      </c>
      <c r="CC172" s="55">
        <f t="shared" si="77"/>
        <v>0</v>
      </c>
      <c r="CD172" s="114" t="e">
        <f t="shared" si="78"/>
        <v>#N/A</v>
      </c>
      <c r="CE172" s="114" t="e">
        <f t="shared" si="79"/>
        <v>#N/A</v>
      </c>
      <c r="CF172" s="114" t="e">
        <f t="shared" si="80"/>
        <v>#N/A</v>
      </c>
      <c r="CG172" s="114" t="e">
        <f t="shared" si="81"/>
        <v>#N/A</v>
      </c>
      <c r="CH172" s="114" t="e">
        <f t="shared" si="82"/>
        <v>#N/A</v>
      </c>
      <c r="CI172" s="114" t="e">
        <f t="shared" si="83"/>
        <v>#N/A</v>
      </c>
      <c r="CJ172" s="114" t="e">
        <f t="shared" si="84"/>
        <v>#N/A</v>
      </c>
      <c r="CK172" s="114" t="e">
        <f t="shared" si="85"/>
        <v>#N/A</v>
      </c>
      <c r="CL172" s="114" t="e">
        <f t="shared" si="86"/>
        <v>#N/A</v>
      </c>
    </row>
    <row r="173" spans="1:90">
      <c r="A173" s="149" t="str">
        <f t="shared" si="62"/>
        <v xml:space="preserve"> 19000100</v>
      </c>
      <c r="B173" s="153"/>
      <c r="C173" s="130"/>
      <c r="D173" s="136"/>
      <c r="E173" s="136"/>
      <c r="F173" s="136"/>
      <c r="G173" s="136"/>
      <c r="H173" s="136"/>
      <c r="I173" s="131"/>
      <c r="J173" s="168"/>
      <c r="K173" s="174"/>
      <c r="L173" s="195"/>
      <c r="M173" s="184" t="e">
        <f t="shared" si="87"/>
        <v>#DIV/0!</v>
      </c>
      <c r="N173" s="174"/>
      <c r="O173" s="195"/>
      <c r="P173" s="184" t="e">
        <f t="shared" si="88"/>
        <v>#DIV/0!</v>
      </c>
      <c r="Q173" s="174"/>
      <c r="R173" s="195"/>
      <c r="S173" s="184" t="e">
        <f t="shared" si="89"/>
        <v>#DIV/0!</v>
      </c>
      <c r="T173" s="170"/>
      <c r="U173" s="133"/>
      <c r="V173" s="133"/>
      <c r="W173" s="133"/>
      <c r="X173" s="133"/>
      <c r="Y173" s="133"/>
      <c r="Z173" s="133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61"/>
      <c r="AT173" s="193"/>
      <c r="AU173" s="136"/>
      <c r="AV173" s="184" t="e">
        <f t="shared" si="90"/>
        <v>#DIV/0!</v>
      </c>
      <c r="AW173" s="193"/>
      <c r="AX173" s="136"/>
      <c r="AY173" s="184" t="e">
        <f t="shared" si="91"/>
        <v>#DIV/0!</v>
      </c>
      <c r="AZ173" s="193"/>
      <c r="BA173" s="136"/>
      <c r="BB173" s="184" t="e">
        <f t="shared" si="92"/>
        <v>#DIV/0!</v>
      </c>
      <c r="BC173" s="153"/>
      <c r="BD173" s="136"/>
      <c r="BE173" s="136"/>
      <c r="BF173" s="136"/>
      <c r="BG173" s="136"/>
      <c r="BH173" s="136"/>
      <c r="BI173" s="136"/>
      <c r="BJ173" s="161"/>
      <c r="BK173" s="161"/>
      <c r="BL173" s="161"/>
      <c r="BM173" s="152"/>
      <c r="BN173" s="43">
        <f t="shared" si="63"/>
        <v>0</v>
      </c>
      <c r="BO173" s="43">
        <f t="shared" si="64"/>
        <v>0</v>
      </c>
      <c r="BP173" s="43" t="e">
        <f t="shared" si="65"/>
        <v>#DIV/0!</v>
      </c>
      <c r="BQ173" s="43">
        <f t="shared" si="66"/>
        <v>0</v>
      </c>
      <c r="BR173" s="43">
        <f t="shared" si="67"/>
        <v>0</v>
      </c>
      <c r="BS173" s="43" t="e">
        <f t="shared" si="68"/>
        <v>#DIV/0!</v>
      </c>
      <c r="BT173" s="43" t="e">
        <f>(#REF!*86400)/2</f>
        <v>#REF!</v>
      </c>
      <c r="BU173" s="43" t="e">
        <f t="shared" si="69"/>
        <v>#DIV/0!</v>
      </c>
      <c r="BV173" s="43" t="e">
        <f t="shared" si="70"/>
        <v>#VALUE!</v>
      </c>
      <c r="BW173" s="44" t="e">
        <f t="shared" si="71"/>
        <v>#REF!</v>
      </c>
      <c r="BX173" s="43" t="e">
        <f t="shared" si="72"/>
        <v>#VALUE!</v>
      </c>
      <c r="BY173" s="43" t="e">
        <f t="shared" si="73"/>
        <v>#VALUE!</v>
      </c>
      <c r="BZ173" s="44" t="e">
        <f t="shared" si="74"/>
        <v>#REF!</v>
      </c>
      <c r="CA173" s="44" t="e">
        <f t="shared" si="75"/>
        <v>#REF!</v>
      </c>
      <c r="CB173" t="str">
        <f t="shared" si="76"/>
        <v>19000100</v>
      </c>
      <c r="CC173" s="55">
        <f t="shared" si="77"/>
        <v>0</v>
      </c>
      <c r="CD173" s="114" t="e">
        <f t="shared" si="78"/>
        <v>#N/A</v>
      </c>
      <c r="CE173" s="114" t="e">
        <f t="shared" si="79"/>
        <v>#N/A</v>
      </c>
      <c r="CF173" s="114" t="e">
        <f t="shared" si="80"/>
        <v>#N/A</v>
      </c>
      <c r="CG173" s="114" t="e">
        <f t="shared" si="81"/>
        <v>#N/A</v>
      </c>
      <c r="CH173" s="114" t="e">
        <f t="shared" si="82"/>
        <v>#N/A</v>
      </c>
      <c r="CI173" s="114" t="e">
        <f t="shared" si="83"/>
        <v>#N/A</v>
      </c>
      <c r="CJ173" s="114" t="e">
        <f t="shared" si="84"/>
        <v>#N/A</v>
      </c>
      <c r="CK173" s="114" t="e">
        <f t="shared" si="85"/>
        <v>#N/A</v>
      </c>
      <c r="CL173" s="114" t="e">
        <f t="shared" si="86"/>
        <v>#N/A</v>
      </c>
    </row>
    <row r="174" spans="1:90">
      <c r="A174" s="149" t="str">
        <f t="shared" si="62"/>
        <v xml:space="preserve"> 19000100</v>
      </c>
      <c r="B174" s="153"/>
      <c r="C174" s="130"/>
      <c r="D174" s="136"/>
      <c r="E174" s="136"/>
      <c r="F174" s="136"/>
      <c r="G174" s="136"/>
      <c r="H174" s="136"/>
      <c r="I174" s="131"/>
      <c r="J174" s="168"/>
      <c r="K174" s="174"/>
      <c r="L174" s="195"/>
      <c r="M174" s="184" t="e">
        <f t="shared" si="87"/>
        <v>#DIV/0!</v>
      </c>
      <c r="N174" s="174"/>
      <c r="O174" s="195"/>
      <c r="P174" s="184" t="e">
        <f t="shared" si="88"/>
        <v>#DIV/0!</v>
      </c>
      <c r="Q174" s="174"/>
      <c r="R174" s="195"/>
      <c r="S174" s="184" t="e">
        <f t="shared" si="89"/>
        <v>#DIV/0!</v>
      </c>
      <c r="T174" s="170"/>
      <c r="U174" s="133"/>
      <c r="V174" s="133"/>
      <c r="W174" s="133"/>
      <c r="X174" s="133"/>
      <c r="Y174" s="133"/>
      <c r="Z174" s="133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61"/>
      <c r="AT174" s="193"/>
      <c r="AU174" s="136"/>
      <c r="AV174" s="184" t="e">
        <f t="shared" si="90"/>
        <v>#DIV/0!</v>
      </c>
      <c r="AW174" s="193"/>
      <c r="AX174" s="136"/>
      <c r="AY174" s="184" t="e">
        <f t="shared" si="91"/>
        <v>#DIV/0!</v>
      </c>
      <c r="AZ174" s="193"/>
      <c r="BA174" s="136"/>
      <c r="BB174" s="184" t="e">
        <f t="shared" si="92"/>
        <v>#DIV/0!</v>
      </c>
      <c r="BC174" s="153"/>
      <c r="BD174" s="136"/>
      <c r="BE174" s="136"/>
      <c r="BF174" s="136"/>
      <c r="BG174" s="136"/>
      <c r="BH174" s="136"/>
      <c r="BI174" s="136"/>
      <c r="BJ174" s="161"/>
      <c r="BK174" s="161"/>
      <c r="BL174" s="161"/>
      <c r="BM174" s="152"/>
      <c r="BN174" s="43">
        <f t="shared" si="63"/>
        <v>0</v>
      </c>
      <c r="BO174" s="43">
        <f t="shared" si="64"/>
        <v>0</v>
      </c>
      <c r="BP174" s="43" t="e">
        <f t="shared" si="65"/>
        <v>#DIV/0!</v>
      </c>
      <c r="BQ174" s="43">
        <f t="shared" si="66"/>
        <v>0</v>
      </c>
      <c r="BR174" s="43">
        <f t="shared" si="67"/>
        <v>0</v>
      </c>
      <c r="BS174" s="43" t="e">
        <f t="shared" si="68"/>
        <v>#DIV/0!</v>
      </c>
      <c r="BT174" s="43" t="e">
        <f>(#REF!*86400)/2</f>
        <v>#REF!</v>
      </c>
      <c r="BU174" s="43" t="e">
        <f t="shared" si="69"/>
        <v>#DIV/0!</v>
      </c>
      <c r="BV174" s="43" t="e">
        <f t="shared" si="70"/>
        <v>#VALUE!</v>
      </c>
      <c r="BW174" s="44" t="e">
        <f t="shared" si="71"/>
        <v>#REF!</v>
      </c>
      <c r="BX174" s="43" t="e">
        <f t="shared" si="72"/>
        <v>#VALUE!</v>
      </c>
      <c r="BY174" s="43" t="e">
        <f t="shared" si="73"/>
        <v>#VALUE!</v>
      </c>
      <c r="BZ174" s="44" t="e">
        <f t="shared" si="74"/>
        <v>#REF!</v>
      </c>
      <c r="CA174" s="44" t="e">
        <f t="shared" si="75"/>
        <v>#REF!</v>
      </c>
      <c r="CB174" t="str">
        <f t="shared" si="76"/>
        <v>19000100</v>
      </c>
      <c r="CC174" s="55">
        <f t="shared" si="77"/>
        <v>0</v>
      </c>
      <c r="CD174" s="114" t="e">
        <f t="shared" si="78"/>
        <v>#N/A</v>
      </c>
      <c r="CE174" s="114" t="e">
        <f t="shared" si="79"/>
        <v>#N/A</v>
      </c>
      <c r="CF174" s="114" t="e">
        <f t="shared" si="80"/>
        <v>#N/A</v>
      </c>
      <c r="CG174" s="114" t="e">
        <f t="shared" si="81"/>
        <v>#N/A</v>
      </c>
      <c r="CH174" s="114" t="e">
        <f t="shared" si="82"/>
        <v>#N/A</v>
      </c>
      <c r="CI174" s="114" t="e">
        <f t="shared" si="83"/>
        <v>#N/A</v>
      </c>
      <c r="CJ174" s="114" t="e">
        <f t="shared" si="84"/>
        <v>#N/A</v>
      </c>
      <c r="CK174" s="114" t="e">
        <f t="shared" si="85"/>
        <v>#N/A</v>
      </c>
      <c r="CL174" s="114" t="e">
        <f t="shared" si="86"/>
        <v>#N/A</v>
      </c>
    </row>
    <row r="175" spans="1:90">
      <c r="A175" s="149" t="str">
        <f t="shared" si="62"/>
        <v xml:space="preserve"> 19000100</v>
      </c>
      <c r="B175" s="153"/>
      <c r="C175" s="130"/>
      <c r="D175" s="136"/>
      <c r="E175" s="136"/>
      <c r="F175" s="136"/>
      <c r="G175" s="136"/>
      <c r="H175" s="136"/>
      <c r="I175" s="131"/>
      <c r="J175" s="168"/>
      <c r="K175" s="174"/>
      <c r="L175" s="195"/>
      <c r="M175" s="184" t="e">
        <f t="shared" si="87"/>
        <v>#DIV/0!</v>
      </c>
      <c r="N175" s="174"/>
      <c r="O175" s="195"/>
      <c r="P175" s="184" t="e">
        <f t="shared" si="88"/>
        <v>#DIV/0!</v>
      </c>
      <c r="Q175" s="174"/>
      <c r="R175" s="195"/>
      <c r="S175" s="184" t="e">
        <f t="shared" si="89"/>
        <v>#DIV/0!</v>
      </c>
      <c r="T175" s="170"/>
      <c r="U175" s="133"/>
      <c r="V175" s="133"/>
      <c r="W175" s="133"/>
      <c r="X175" s="133"/>
      <c r="Y175" s="133"/>
      <c r="Z175" s="133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61"/>
      <c r="AT175" s="193"/>
      <c r="AU175" s="136"/>
      <c r="AV175" s="184" t="e">
        <f t="shared" si="90"/>
        <v>#DIV/0!</v>
      </c>
      <c r="AW175" s="193"/>
      <c r="AX175" s="136"/>
      <c r="AY175" s="184" t="e">
        <f t="shared" si="91"/>
        <v>#DIV/0!</v>
      </c>
      <c r="AZ175" s="193"/>
      <c r="BA175" s="136"/>
      <c r="BB175" s="184" t="e">
        <f t="shared" si="92"/>
        <v>#DIV/0!</v>
      </c>
      <c r="BC175" s="153"/>
      <c r="BD175" s="136"/>
      <c r="BE175" s="136"/>
      <c r="BF175" s="136"/>
      <c r="BG175" s="136"/>
      <c r="BH175" s="136"/>
      <c r="BI175" s="136"/>
      <c r="BJ175" s="161"/>
      <c r="BK175" s="161"/>
      <c r="BL175" s="161"/>
      <c r="BM175" s="152"/>
      <c r="BN175" s="43">
        <f t="shared" si="63"/>
        <v>0</v>
      </c>
      <c r="BO175" s="43">
        <f t="shared" si="64"/>
        <v>0</v>
      </c>
      <c r="BP175" s="43" t="e">
        <f t="shared" si="65"/>
        <v>#DIV/0!</v>
      </c>
      <c r="BQ175" s="43">
        <f t="shared" si="66"/>
        <v>0</v>
      </c>
      <c r="BR175" s="43">
        <f t="shared" si="67"/>
        <v>0</v>
      </c>
      <c r="BS175" s="43" t="e">
        <f t="shared" si="68"/>
        <v>#DIV/0!</v>
      </c>
      <c r="BT175" s="43" t="e">
        <f>(#REF!*86400)/2</f>
        <v>#REF!</v>
      </c>
      <c r="BU175" s="43" t="e">
        <f t="shared" si="69"/>
        <v>#DIV/0!</v>
      </c>
      <c r="BV175" s="43" t="e">
        <f t="shared" si="70"/>
        <v>#VALUE!</v>
      </c>
      <c r="BW175" s="44" t="e">
        <f t="shared" si="71"/>
        <v>#REF!</v>
      </c>
      <c r="BX175" s="43" t="e">
        <f t="shared" si="72"/>
        <v>#VALUE!</v>
      </c>
      <c r="BY175" s="43" t="e">
        <f t="shared" si="73"/>
        <v>#VALUE!</v>
      </c>
      <c r="BZ175" s="44" t="e">
        <f t="shared" si="74"/>
        <v>#REF!</v>
      </c>
      <c r="CA175" s="44" t="e">
        <f t="shared" si="75"/>
        <v>#REF!</v>
      </c>
      <c r="CB175" t="str">
        <f t="shared" si="76"/>
        <v>19000100</v>
      </c>
      <c r="CC175" s="55">
        <f t="shared" si="77"/>
        <v>0</v>
      </c>
      <c r="CD175" s="114" t="e">
        <f t="shared" si="78"/>
        <v>#N/A</v>
      </c>
      <c r="CE175" s="114" t="e">
        <f t="shared" si="79"/>
        <v>#N/A</v>
      </c>
      <c r="CF175" s="114" t="e">
        <f t="shared" si="80"/>
        <v>#N/A</v>
      </c>
      <c r="CG175" s="114" t="e">
        <f t="shared" si="81"/>
        <v>#N/A</v>
      </c>
      <c r="CH175" s="114" t="e">
        <f t="shared" si="82"/>
        <v>#N/A</v>
      </c>
      <c r="CI175" s="114" t="e">
        <f t="shared" si="83"/>
        <v>#N/A</v>
      </c>
      <c r="CJ175" s="114" t="e">
        <f t="shared" si="84"/>
        <v>#N/A</v>
      </c>
      <c r="CK175" s="114" t="e">
        <f t="shared" si="85"/>
        <v>#N/A</v>
      </c>
      <c r="CL175" s="114" t="e">
        <f t="shared" si="86"/>
        <v>#N/A</v>
      </c>
    </row>
    <row r="176" spans="1:90">
      <c r="A176" s="149" t="str">
        <f t="shared" si="62"/>
        <v xml:space="preserve"> 19000100</v>
      </c>
      <c r="B176" s="153"/>
      <c r="C176" s="130"/>
      <c r="D176" s="136"/>
      <c r="E176" s="136"/>
      <c r="F176" s="136"/>
      <c r="G176" s="136"/>
      <c r="H176" s="136"/>
      <c r="I176" s="131"/>
      <c r="J176" s="168"/>
      <c r="K176" s="174"/>
      <c r="L176" s="195"/>
      <c r="M176" s="184" t="e">
        <f t="shared" si="87"/>
        <v>#DIV/0!</v>
      </c>
      <c r="N176" s="174"/>
      <c r="O176" s="195"/>
      <c r="P176" s="184" t="e">
        <f t="shared" si="88"/>
        <v>#DIV/0!</v>
      </c>
      <c r="Q176" s="174"/>
      <c r="R176" s="195"/>
      <c r="S176" s="184" t="e">
        <f t="shared" si="89"/>
        <v>#DIV/0!</v>
      </c>
      <c r="T176" s="170"/>
      <c r="U176" s="133"/>
      <c r="V176" s="133"/>
      <c r="W176" s="133"/>
      <c r="X176" s="133"/>
      <c r="Y176" s="133"/>
      <c r="Z176" s="133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61"/>
      <c r="AT176" s="193"/>
      <c r="AU176" s="136"/>
      <c r="AV176" s="184" t="e">
        <f t="shared" si="90"/>
        <v>#DIV/0!</v>
      </c>
      <c r="AW176" s="193"/>
      <c r="AX176" s="136"/>
      <c r="AY176" s="184" t="e">
        <f t="shared" si="91"/>
        <v>#DIV/0!</v>
      </c>
      <c r="AZ176" s="193"/>
      <c r="BA176" s="136"/>
      <c r="BB176" s="184" t="e">
        <f t="shared" si="92"/>
        <v>#DIV/0!</v>
      </c>
      <c r="BC176" s="153"/>
      <c r="BD176" s="136"/>
      <c r="BE176" s="136"/>
      <c r="BF176" s="136"/>
      <c r="BG176" s="136"/>
      <c r="BH176" s="136"/>
      <c r="BI176" s="136"/>
      <c r="BJ176" s="161"/>
      <c r="BK176" s="161"/>
      <c r="BL176" s="161"/>
      <c r="BM176" s="152"/>
      <c r="BN176" s="43">
        <f t="shared" si="63"/>
        <v>0</v>
      </c>
      <c r="BO176" s="43">
        <f t="shared" si="64"/>
        <v>0</v>
      </c>
      <c r="BP176" s="43" t="e">
        <f t="shared" si="65"/>
        <v>#DIV/0!</v>
      </c>
      <c r="BQ176" s="43">
        <f t="shared" si="66"/>
        <v>0</v>
      </c>
      <c r="BR176" s="43">
        <f t="shared" si="67"/>
        <v>0</v>
      </c>
      <c r="BS176" s="43" t="e">
        <f t="shared" si="68"/>
        <v>#DIV/0!</v>
      </c>
      <c r="BT176" s="43" t="e">
        <f>(#REF!*86400)/2</f>
        <v>#REF!</v>
      </c>
      <c r="BU176" s="43" t="e">
        <f t="shared" si="69"/>
        <v>#DIV/0!</v>
      </c>
      <c r="BV176" s="43" t="e">
        <f t="shared" si="70"/>
        <v>#VALUE!</v>
      </c>
      <c r="BW176" s="44" t="e">
        <f t="shared" si="71"/>
        <v>#REF!</v>
      </c>
      <c r="BX176" s="43" t="e">
        <f t="shared" si="72"/>
        <v>#VALUE!</v>
      </c>
      <c r="BY176" s="43" t="e">
        <f t="shared" si="73"/>
        <v>#VALUE!</v>
      </c>
      <c r="BZ176" s="44" t="e">
        <f t="shared" si="74"/>
        <v>#REF!</v>
      </c>
      <c r="CA176" s="44" t="e">
        <f t="shared" si="75"/>
        <v>#REF!</v>
      </c>
      <c r="CB176" t="str">
        <f t="shared" si="76"/>
        <v>19000100</v>
      </c>
      <c r="CC176" s="55">
        <f t="shared" si="77"/>
        <v>0</v>
      </c>
      <c r="CD176" s="114" t="e">
        <f t="shared" si="78"/>
        <v>#N/A</v>
      </c>
      <c r="CE176" s="114" t="e">
        <f t="shared" si="79"/>
        <v>#N/A</v>
      </c>
      <c r="CF176" s="114" t="e">
        <f t="shared" si="80"/>
        <v>#N/A</v>
      </c>
      <c r="CG176" s="114" t="e">
        <f t="shared" si="81"/>
        <v>#N/A</v>
      </c>
      <c r="CH176" s="114" t="e">
        <f t="shared" si="82"/>
        <v>#N/A</v>
      </c>
      <c r="CI176" s="114" t="e">
        <f t="shared" si="83"/>
        <v>#N/A</v>
      </c>
      <c r="CJ176" s="114" t="e">
        <f t="shared" si="84"/>
        <v>#N/A</v>
      </c>
      <c r="CK176" s="114" t="e">
        <f t="shared" si="85"/>
        <v>#N/A</v>
      </c>
      <c r="CL176" s="114" t="e">
        <f t="shared" si="86"/>
        <v>#N/A</v>
      </c>
    </row>
    <row r="177" spans="1:90">
      <c r="A177" s="149" t="str">
        <f t="shared" si="62"/>
        <v xml:space="preserve"> 19000100</v>
      </c>
      <c r="B177" s="153"/>
      <c r="C177" s="130"/>
      <c r="D177" s="136"/>
      <c r="E177" s="136"/>
      <c r="F177" s="136"/>
      <c r="G177" s="136"/>
      <c r="H177" s="136"/>
      <c r="I177" s="131"/>
      <c r="J177" s="168"/>
      <c r="K177" s="174"/>
      <c r="L177" s="195"/>
      <c r="M177" s="184" t="e">
        <f t="shared" si="87"/>
        <v>#DIV/0!</v>
      </c>
      <c r="N177" s="174"/>
      <c r="O177" s="195"/>
      <c r="P177" s="184" t="e">
        <f t="shared" si="88"/>
        <v>#DIV/0!</v>
      </c>
      <c r="Q177" s="174"/>
      <c r="R177" s="195"/>
      <c r="S177" s="184" t="e">
        <f t="shared" si="89"/>
        <v>#DIV/0!</v>
      </c>
      <c r="T177" s="170"/>
      <c r="U177" s="133"/>
      <c r="V177" s="133"/>
      <c r="W177" s="133"/>
      <c r="X177" s="133"/>
      <c r="Y177" s="133"/>
      <c r="Z177" s="133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61"/>
      <c r="AT177" s="193"/>
      <c r="AU177" s="136"/>
      <c r="AV177" s="184" t="e">
        <f t="shared" si="90"/>
        <v>#DIV/0!</v>
      </c>
      <c r="AW177" s="193"/>
      <c r="AX177" s="136"/>
      <c r="AY177" s="184" t="e">
        <f t="shared" si="91"/>
        <v>#DIV/0!</v>
      </c>
      <c r="AZ177" s="193"/>
      <c r="BA177" s="136"/>
      <c r="BB177" s="184" t="e">
        <f t="shared" si="92"/>
        <v>#DIV/0!</v>
      </c>
      <c r="BC177" s="153"/>
      <c r="BD177" s="136"/>
      <c r="BE177" s="136"/>
      <c r="BF177" s="136"/>
      <c r="BG177" s="136"/>
      <c r="BH177" s="136"/>
      <c r="BI177" s="136"/>
      <c r="BJ177" s="161"/>
      <c r="BK177" s="161"/>
      <c r="BL177" s="161"/>
      <c r="BM177" s="152"/>
      <c r="BN177" s="43">
        <f t="shared" si="63"/>
        <v>0</v>
      </c>
      <c r="BO177" s="43">
        <f t="shared" si="64"/>
        <v>0</v>
      </c>
      <c r="BP177" s="43" t="e">
        <f t="shared" si="65"/>
        <v>#DIV/0!</v>
      </c>
      <c r="BQ177" s="43">
        <f t="shared" si="66"/>
        <v>0</v>
      </c>
      <c r="BR177" s="43">
        <f t="shared" si="67"/>
        <v>0</v>
      </c>
      <c r="BS177" s="43" t="e">
        <f t="shared" si="68"/>
        <v>#DIV/0!</v>
      </c>
      <c r="BT177" s="43" t="e">
        <f>(#REF!*86400)/2</f>
        <v>#REF!</v>
      </c>
      <c r="BU177" s="43" t="e">
        <f t="shared" si="69"/>
        <v>#DIV/0!</v>
      </c>
      <c r="BV177" s="43" t="e">
        <f t="shared" si="70"/>
        <v>#VALUE!</v>
      </c>
      <c r="BW177" s="44" t="e">
        <f t="shared" si="71"/>
        <v>#REF!</v>
      </c>
      <c r="BX177" s="43" t="e">
        <f t="shared" si="72"/>
        <v>#VALUE!</v>
      </c>
      <c r="BY177" s="43" t="e">
        <f t="shared" si="73"/>
        <v>#VALUE!</v>
      </c>
      <c r="BZ177" s="44" t="e">
        <f t="shared" si="74"/>
        <v>#REF!</v>
      </c>
      <c r="CA177" s="44" t="e">
        <f t="shared" si="75"/>
        <v>#REF!</v>
      </c>
      <c r="CB177" t="str">
        <f t="shared" si="76"/>
        <v>19000100</v>
      </c>
      <c r="CC177" s="55">
        <f t="shared" si="77"/>
        <v>0</v>
      </c>
      <c r="CD177" s="114" t="e">
        <f t="shared" si="78"/>
        <v>#N/A</v>
      </c>
      <c r="CE177" s="114" t="e">
        <f t="shared" si="79"/>
        <v>#N/A</v>
      </c>
      <c r="CF177" s="114" t="e">
        <f t="shared" si="80"/>
        <v>#N/A</v>
      </c>
      <c r="CG177" s="114" t="e">
        <f t="shared" si="81"/>
        <v>#N/A</v>
      </c>
      <c r="CH177" s="114" t="e">
        <f t="shared" si="82"/>
        <v>#N/A</v>
      </c>
      <c r="CI177" s="114" t="e">
        <f t="shared" si="83"/>
        <v>#N/A</v>
      </c>
      <c r="CJ177" s="114" t="e">
        <f t="shared" si="84"/>
        <v>#N/A</v>
      </c>
      <c r="CK177" s="114" t="e">
        <f t="shared" si="85"/>
        <v>#N/A</v>
      </c>
      <c r="CL177" s="114" t="e">
        <f t="shared" si="86"/>
        <v>#N/A</v>
      </c>
    </row>
    <row r="178" spans="1:90">
      <c r="A178" s="149" t="str">
        <f t="shared" si="62"/>
        <v xml:space="preserve"> 19000100</v>
      </c>
      <c r="B178" s="153"/>
      <c r="C178" s="130"/>
      <c r="D178" s="136"/>
      <c r="E178" s="136"/>
      <c r="F178" s="136"/>
      <c r="G178" s="136"/>
      <c r="H178" s="136"/>
      <c r="I178" s="131"/>
      <c r="J178" s="168"/>
      <c r="K178" s="174"/>
      <c r="L178" s="195"/>
      <c r="M178" s="184" t="e">
        <f t="shared" si="87"/>
        <v>#DIV/0!</v>
      </c>
      <c r="N178" s="174"/>
      <c r="O178" s="195"/>
      <c r="P178" s="184" t="e">
        <f t="shared" si="88"/>
        <v>#DIV/0!</v>
      </c>
      <c r="Q178" s="174"/>
      <c r="R178" s="195"/>
      <c r="S178" s="184" t="e">
        <f t="shared" si="89"/>
        <v>#DIV/0!</v>
      </c>
      <c r="T178" s="170"/>
      <c r="U178" s="133"/>
      <c r="V178" s="133"/>
      <c r="W178" s="133"/>
      <c r="X178" s="133"/>
      <c r="Y178" s="133"/>
      <c r="Z178" s="133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61"/>
      <c r="AT178" s="193"/>
      <c r="AU178" s="136"/>
      <c r="AV178" s="184" t="e">
        <f t="shared" si="90"/>
        <v>#DIV/0!</v>
      </c>
      <c r="AW178" s="193"/>
      <c r="AX178" s="136"/>
      <c r="AY178" s="184" t="e">
        <f t="shared" si="91"/>
        <v>#DIV/0!</v>
      </c>
      <c r="AZ178" s="193"/>
      <c r="BA178" s="136"/>
      <c r="BB178" s="184" t="e">
        <f t="shared" si="92"/>
        <v>#DIV/0!</v>
      </c>
      <c r="BC178" s="153"/>
      <c r="BD178" s="136"/>
      <c r="BE178" s="136"/>
      <c r="BF178" s="136"/>
      <c r="BG178" s="136"/>
      <c r="BH178" s="136"/>
      <c r="BI178" s="136"/>
      <c r="BJ178" s="161"/>
      <c r="BK178" s="161"/>
      <c r="BL178" s="161"/>
      <c r="BM178" s="152"/>
      <c r="BN178" s="43">
        <f t="shared" si="63"/>
        <v>0</v>
      </c>
      <c r="BO178" s="43">
        <f t="shared" si="64"/>
        <v>0</v>
      </c>
      <c r="BP178" s="43" t="e">
        <f t="shared" si="65"/>
        <v>#DIV/0!</v>
      </c>
      <c r="BQ178" s="43">
        <f t="shared" si="66"/>
        <v>0</v>
      </c>
      <c r="BR178" s="43">
        <f t="shared" si="67"/>
        <v>0</v>
      </c>
      <c r="BS178" s="43" t="e">
        <f t="shared" si="68"/>
        <v>#DIV/0!</v>
      </c>
      <c r="BT178" s="43" t="e">
        <f>(#REF!*86400)/2</f>
        <v>#REF!</v>
      </c>
      <c r="BU178" s="43" t="e">
        <f t="shared" si="69"/>
        <v>#DIV/0!</v>
      </c>
      <c r="BV178" s="43" t="e">
        <f t="shared" si="70"/>
        <v>#VALUE!</v>
      </c>
      <c r="BW178" s="44" t="e">
        <f t="shared" si="71"/>
        <v>#REF!</v>
      </c>
      <c r="BX178" s="43" t="e">
        <f t="shared" si="72"/>
        <v>#VALUE!</v>
      </c>
      <c r="BY178" s="43" t="e">
        <f t="shared" si="73"/>
        <v>#VALUE!</v>
      </c>
      <c r="BZ178" s="44" t="e">
        <f t="shared" si="74"/>
        <v>#REF!</v>
      </c>
      <c r="CA178" s="44" t="e">
        <f t="shared" si="75"/>
        <v>#REF!</v>
      </c>
      <c r="CB178" t="str">
        <f t="shared" si="76"/>
        <v>19000100</v>
      </c>
      <c r="CC178" s="55">
        <f t="shared" si="77"/>
        <v>0</v>
      </c>
      <c r="CD178" s="114" t="e">
        <f t="shared" si="78"/>
        <v>#N/A</v>
      </c>
      <c r="CE178" s="114" t="e">
        <f t="shared" si="79"/>
        <v>#N/A</v>
      </c>
      <c r="CF178" s="114" t="e">
        <f t="shared" si="80"/>
        <v>#N/A</v>
      </c>
      <c r="CG178" s="114" t="e">
        <f t="shared" si="81"/>
        <v>#N/A</v>
      </c>
      <c r="CH178" s="114" t="e">
        <f t="shared" si="82"/>
        <v>#N/A</v>
      </c>
      <c r="CI178" s="114" t="e">
        <f t="shared" si="83"/>
        <v>#N/A</v>
      </c>
      <c r="CJ178" s="114" t="e">
        <f t="shared" si="84"/>
        <v>#N/A</v>
      </c>
      <c r="CK178" s="114" t="e">
        <f t="shared" si="85"/>
        <v>#N/A</v>
      </c>
      <c r="CL178" s="114" t="e">
        <f t="shared" si="86"/>
        <v>#N/A</v>
      </c>
    </row>
    <row r="179" spans="1:90">
      <c r="A179" s="149" t="str">
        <f t="shared" si="62"/>
        <v xml:space="preserve"> 19000100</v>
      </c>
      <c r="B179" s="153"/>
      <c r="C179" s="130"/>
      <c r="D179" s="136"/>
      <c r="E179" s="136"/>
      <c r="F179" s="136"/>
      <c r="G179" s="136"/>
      <c r="H179" s="136"/>
      <c r="I179" s="131"/>
      <c r="J179" s="168"/>
      <c r="K179" s="174"/>
      <c r="L179" s="195"/>
      <c r="M179" s="184" t="e">
        <f t="shared" si="87"/>
        <v>#DIV/0!</v>
      </c>
      <c r="N179" s="174"/>
      <c r="O179" s="195"/>
      <c r="P179" s="184" t="e">
        <f t="shared" si="88"/>
        <v>#DIV/0!</v>
      </c>
      <c r="Q179" s="174"/>
      <c r="R179" s="195"/>
      <c r="S179" s="184" t="e">
        <f t="shared" si="89"/>
        <v>#DIV/0!</v>
      </c>
      <c r="T179" s="170"/>
      <c r="U179" s="133"/>
      <c r="V179" s="133"/>
      <c r="W179" s="133"/>
      <c r="X179" s="133"/>
      <c r="Y179" s="133"/>
      <c r="Z179" s="133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61"/>
      <c r="AT179" s="193"/>
      <c r="AU179" s="136"/>
      <c r="AV179" s="184" t="e">
        <f t="shared" si="90"/>
        <v>#DIV/0!</v>
      </c>
      <c r="AW179" s="193"/>
      <c r="AX179" s="136"/>
      <c r="AY179" s="184" t="e">
        <f t="shared" si="91"/>
        <v>#DIV/0!</v>
      </c>
      <c r="AZ179" s="193"/>
      <c r="BA179" s="136"/>
      <c r="BB179" s="184" t="e">
        <f t="shared" si="92"/>
        <v>#DIV/0!</v>
      </c>
      <c r="BC179" s="153"/>
      <c r="BD179" s="136"/>
      <c r="BE179" s="136"/>
      <c r="BF179" s="136"/>
      <c r="BG179" s="136"/>
      <c r="BH179" s="136"/>
      <c r="BI179" s="136"/>
      <c r="BJ179" s="161"/>
      <c r="BK179" s="161"/>
      <c r="BL179" s="161"/>
      <c r="BM179" s="152"/>
      <c r="BN179" s="43">
        <f t="shared" si="63"/>
        <v>0</v>
      </c>
      <c r="BO179" s="43">
        <f t="shared" si="64"/>
        <v>0</v>
      </c>
      <c r="BP179" s="43" t="e">
        <f t="shared" si="65"/>
        <v>#DIV/0!</v>
      </c>
      <c r="BQ179" s="43">
        <f t="shared" si="66"/>
        <v>0</v>
      </c>
      <c r="BR179" s="43">
        <f t="shared" si="67"/>
        <v>0</v>
      </c>
      <c r="BS179" s="43" t="e">
        <f t="shared" si="68"/>
        <v>#DIV/0!</v>
      </c>
      <c r="BT179" s="43" t="e">
        <f>(#REF!*86400)/2</f>
        <v>#REF!</v>
      </c>
      <c r="BU179" s="43" t="e">
        <f t="shared" si="69"/>
        <v>#DIV/0!</v>
      </c>
      <c r="BV179" s="43" t="e">
        <f t="shared" si="70"/>
        <v>#VALUE!</v>
      </c>
      <c r="BW179" s="44" t="e">
        <f t="shared" si="71"/>
        <v>#REF!</v>
      </c>
      <c r="BX179" s="43" t="e">
        <f t="shared" si="72"/>
        <v>#VALUE!</v>
      </c>
      <c r="BY179" s="43" t="e">
        <f t="shared" si="73"/>
        <v>#VALUE!</v>
      </c>
      <c r="BZ179" s="44" t="e">
        <f t="shared" si="74"/>
        <v>#REF!</v>
      </c>
      <c r="CA179" s="44" t="e">
        <f t="shared" si="75"/>
        <v>#REF!</v>
      </c>
      <c r="CB179" t="str">
        <f t="shared" si="76"/>
        <v>19000100</v>
      </c>
      <c r="CC179" s="55">
        <f t="shared" si="77"/>
        <v>0</v>
      </c>
      <c r="CD179" s="114" t="e">
        <f t="shared" si="78"/>
        <v>#N/A</v>
      </c>
      <c r="CE179" s="114" t="e">
        <f t="shared" si="79"/>
        <v>#N/A</v>
      </c>
      <c r="CF179" s="114" t="e">
        <f t="shared" si="80"/>
        <v>#N/A</v>
      </c>
      <c r="CG179" s="114" t="e">
        <f t="shared" si="81"/>
        <v>#N/A</v>
      </c>
      <c r="CH179" s="114" t="e">
        <f t="shared" si="82"/>
        <v>#N/A</v>
      </c>
      <c r="CI179" s="114" t="e">
        <f t="shared" si="83"/>
        <v>#N/A</v>
      </c>
      <c r="CJ179" s="114" t="e">
        <f t="shared" si="84"/>
        <v>#N/A</v>
      </c>
      <c r="CK179" s="114" t="e">
        <f t="shared" si="85"/>
        <v>#N/A</v>
      </c>
      <c r="CL179" s="114" t="e">
        <f t="shared" si="86"/>
        <v>#N/A</v>
      </c>
    </row>
    <row r="180" spans="1:90">
      <c r="A180" s="149" t="str">
        <f t="shared" si="62"/>
        <v xml:space="preserve"> 19000100</v>
      </c>
      <c r="B180" s="153"/>
      <c r="C180" s="130"/>
      <c r="D180" s="136"/>
      <c r="E180" s="136"/>
      <c r="F180" s="136"/>
      <c r="G180" s="136"/>
      <c r="H180" s="136"/>
      <c r="I180" s="131"/>
      <c r="J180" s="168"/>
      <c r="K180" s="174"/>
      <c r="L180" s="195"/>
      <c r="M180" s="184" t="e">
        <f t="shared" si="87"/>
        <v>#DIV/0!</v>
      </c>
      <c r="N180" s="174"/>
      <c r="O180" s="195"/>
      <c r="P180" s="184" t="e">
        <f t="shared" si="88"/>
        <v>#DIV/0!</v>
      </c>
      <c r="Q180" s="174"/>
      <c r="R180" s="195"/>
      <c r="S180" s="184" t="e">
        <f t="shared" si="89"/>
        <v>#DIV/0!</v>
      </c>
      <c r="T180" s="170"/>
      <c r="U180" s="133"/>
      <c r="V180" s="133"/>
      <c r="W180" s="133"/>
      <c r="X180" s="133"/>
      <c r="Y180" s="133"/>
      <c r="Z180" s="133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61"/>
      <c r="AT180" s="193"/>
      <c r="AU180" s="136"/>
      <c r="AV180" s="184" t="e">
        <f t="shared" si="90"/>
        <v>#DIV/0!</v>
      </c>
      <c r="AW180" s="193"/>
      <c r="AX180" s="136"/>
      <c r="AY180" s="184" t="e">
        <f t="shared" si="91"/>
        <v>#DIV/0!</v>
      </c>
      <c r="AZ180" s="193"/>
      <c r="BA180" s="136"/>
      <c r="BB180" s="184" t="e">
        <f t="shared" si="92"/>
        <v>#DIV/0!</v>
      </c>
      <c r="BC180" s="153"/>
      <c r="BD180" s="136"/>
      <c r="BE180" s="136"/>
      <c r="BF180" s="136"/>
      <c r="BG180" s="136"/>
      <c r="BH180" s="136"/>
      <c r="BI180" s="136"/>
      <c r="BJ180" s="161"/>
      <c r="BK180" s="161"/>
      <c r="BL180" s="161"/>
      <c r="BM180" s="152"/>
      <c r="BN180" s="43">
        <f t="shared" si="63"/>
        <v>0</v>
      </c>
      <c r="BO180" s="43">
        <f t="shared" si="64"/>
        <v>0</v>
      </c>
      <c r="BP180" s="43" t="e">
        <f t="shared" si="65"/>
        <v>#DIV/0!</v>
      </c>
      <c r="BQ180" s="43">
        <f t="shared" si="66"/>
        <v>0</v>
      </c>
      <c r="BR180" s="43">
        <f t="shared" si="67"/>
        <v>0</v>
      </c>
      <c r="BS180" s="43" t="e">
        <f t="shared" si="68"/>
        <v>#DIV/0!</v>
      </c>
      <c r="BT180" s="43" t="e">
        <f>(#REF!*86400)/2</f>
        <v>#REF!</v>
      </c>
      <c r="BU180" s="43" t="e">
        <f t="shared" si="69"/>
        <v>#DIV/0!</v>
      </c>
      <c r="BV180" s="43" t="e">
        <f t="shared" si="70"/>
        <v>#VALUE!</v>
      </c>
      <c r="BW180" s="44" t="e">
        <f t="shared" si="71"/>
        <v>#REF!</v>
      </c>
      <c r="BX180" s="43" t="e">
        <f t="shared" si="72"/>
        <v>#VALUE!</v>
      </c>
      <c r="BY180" s="43" t="e">
        <f t="shared" si="73"/>
        <v>#VALUE!</v>
      </c>
      <c r="BZ180" s="44" t="e">
        <f t="shared" si="74"/>
        <v>#REF!</v>
      </c>
      <c r="CA180" s="44" t="e">
        <f t="shared" si="75"/>
        <v>#REF!</v>
      </c>
      <c r="CB180" t="str">
        <f t="shared" si="76"/>
        <v>19000100</v>
      </c>
      <c r="CC180" s="55">
        <f t="shared" si="77"/>
        <v>0</v>
      </c>
      <c r="CD180" s="114" t="e">
        <f t="shared" si="78"/>
        <v>#N/A</v>
      </c>
      <c r="CE180" s="114" t="e">
        <f t="shared" si="79"/>
        <v>#N/A</v>
      </c>
      <c r="CF180" s="114" t="e">
        <f t="shared" si="80"/>
        <v>#N/A</v>
      </c>
      <c r="CG180" s="114" t="e">
        <f t="shared" si="81"/>
        <v>#N/A</v>
      </c>
      <c r="CH180" s="114" t="e">
        <f t="shared" si="82"/>
        <v>#N/A</v>
      </c>
      <c r="CI180" s="114" t="e">
        <f t="shared" si="83"/>
        <v>#N/A</v>
      </c>
      <c r="CJ180" s="114" t="e">
        <f t="shared" si="84"/>
        <v>#N/A</v>
      </c>
      <c r="CK180" s="114" t="e">
        <f t="shared" si="85"/>
        <v>#N/A</v>
      </c>
      <c r="CL180" s="114" t="e">
        <f t="shared" si="86"/>
        <v>#N/A</v>
      </c>
    </row>
    <row r="181" spans="1:90">
      <c r="A181" s="149" t="str">
        <f t="shared" si="62"/>
        <v xml:space="preserve"> 19000100</v>
      </c>
      <c r="B181" s="153"/>
      <c r="C181" s="130"/>
      <c r="D181" s="136"/>
      <c r="E181" s="136"/>
      <c r="F181" s="136"/>
      <c r="G181" s="136"/>
      <c r="H181" s="136"/>
      <c r="I181" s="131"/>
      <c r="J181" s="168"/>
      <c r="K181" s="174"/>
      <c r="L181" s="195"/>
      <c r="M181" s="184" t="e">
        <f t="shared" si="87"/>
        <v>#DIV/0!</v>
      </c>
      <c r="N181" s="174"/>
      <c r="O181" s="195"/>
      <c r="P181" s="184" t="e">
        <f t="shared" si="88"/>
        <v>#DIV/0!</v>
      </c>
      <c r="Q181" s="174"/>
      <c r="R181" s="195"/>
      <c r="S181" s="184" t="e">
        <f t="shared" si="89"/>
        <v>#DIV/0!</v>
      </c>
      <c r="T181" s="170"/>
      <c r="U181" s="133"/>
      <c r="V181" s="133"/>
      <c r="W181" s="133"/>
      <c r="X181" s="133"/>
      <c r="Y181" s="133"/>
      <c r="Z181" s="133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61"/>
      <c r="AT181" s="193"/>
      <c r="AU181" s="136"/>
      <c r="AV181" s="184" t="e">
        <f t="shared" si="90"/>
        <v>#DIV/0!</v>
      </c>
      <c r="AW181" s="193"/>
      <c r="AX181" s="136"/>
      <c r="AY181" s="184" t="e">
        <f t="shared" si="91"/>
        <v>#DIV/0!</v>
      </c>
      <c r="AZ181" s="193"/>
      <c r="BA181" s="136"/>
      <c r="BB181" s="184" t="e">
        <f t="shared" si="92"/>
        <v>#DIV/0!</v>
      </c>
      <c r="BC181" s="153"/>
      <c r="BD181" s="136"/>
      <c r="BE181" s="136"/>
      <c r="BF181" s="136"/>
      <c r="BG181" s="136"/>
      <c r="BH181" s="136"/>
      <c r="BI181" s="136"/>
      <c r="BJ181" s="161"/>
      <c r="BK181" s="161"/>
      <c r="BL181" s="161"/>
      <c r="BM181" s="152"/>
      <c r="BN181" s="43">
        <f t="shared" si="63"/>
        <v>0</v>
      </c>
      <c r="BO181" s="43">
        <f t="shared" si="64"/>
        <v>0</v>
      </c>
      <c r="BP181" s="43" t="e">
        <f t="shared" si="65"/>
        <v>#DIV/0!</v>
      </c>
      <c r="BQ181" s="43">
        <f t="shared" si="66"/>
        <v>0</v>
      </c>
      <c r="BR181" s="43">
        <f t="shared" si="67"/>
        <v>0</v>
      </c>
      <c r="BS181" s="43" t="e">
        <f t="shared" si="68"/>
        <v>#DIV/0!</v>
      </c>
      <c r="BT181" s="43" t="e">
        <f>(#REF!*86400)/2</f>
        <v>#REF!</v>
      </c>
      <c r="BU181" s="43" t="e">
        <f t="shared" si="69"/>
        <v>#DIV/0!</v>
      </c>
      <c r="BV181" s="43" t="e">
        <f t="shared" si="70"/>
        <v>#VALUE!</v>
      </c>
      <c r="BW181" s="44" t="e">
        <f t="shared" si="71"/>
        <v>#REF!</v>
      </c>
      <c r="BX181" s="43" t="e">
        <f t="shared" si="72"/>
        <v>#VALUE!</v>
      </c>
      <c r="BY181" s="43" t="e">
        <f t="shared" si="73"/>
        <v>#VALUE!</v>
      </c>
      <c r="BZ181" s="44" t="e">
        <f t="shared" si="74"/>
        <v>#REF!</v>
      </c>
      <c r="CA181" s="44" t="e">
        <f t="shared" si="75"/>
        <v>#REF!</v>
      </c>
      <c r="CB181" t="str">
        <f t="shared" si="76"/>
        <v>19000100</v>
      </c>
      <c r="CC181" s="55">
        <f t="shared" si="77"/>
        <v>0</v>
      </c>
      <c r="CD181" s="114" t="e">
        <f t="shared" si="78"/>
        <v>#N/A</v>
      </c>
      <c r="CE181" s="114" t="e">
        <f t="shared" si="79"/>
        <v>#N/A</v>
      </c>
      <c r="CF181" s="114" t="e">
        <f t="shared" si="80"/>
        <v>#N/A</v>
      </c>
      <c r="CG181" s="114" t="e">
        <f t="shared" si="81"/>
        <v>#N/A</v>
      </c>
      <c r="CH181" s="114" t="e">
        <f t="shared" si="82"/>
        <v>#N/A</v>
      </c>
      <c r="CI181" s="114" t="e">
        <f t="shared" si="83"/>
        <v>#N/A</v>
      </c>
      <c r="CJ181" s="114" t="e">
        <f t="shared" si="84"/>
        <v>#N/A</v>
      </c>
      <c r="CK181" s="114" t="e">
        <f t="shared" si="85"/>
        <v>#N/A</v>
      </c>
      <c r="CL181" s="114" t="e">
        <f t="shared" si="86"/>
        <v>#N/A</v>
      </c>
    </row>
    <row r="182" spans="1:90">
      <c r="A182" s="149" t="str">
        <f t="shared" si="62"/>
        <v xml:space="preserve"> 19000100</v>
      </c>
      <c r="B182" s="153"/>
      <c r="C182" s="130"/>
      <c r="D182" s="136"/>
      <c r="E182" s="136"/>
      <c r="F182" s="136"/>
      <c r="G182" s="136"/>
      <c r="H182" s="136"/>
      <c r="I182" s="131"/>
      <c r="J182" s="168"/>
      <c r="K182" s="174"/>
      <c r="L182" s="195"/>
      <c r="M182" s="184" t="e">
        <f t="shared" si="87"/>
        <v>#DIV/0!</v>
      </c>
      <c r="N182" s="174"/>
      <c r="O182" s="195"/>
      <c r="P182" s="184" t="e">
        <f t="shared" si="88"/>
        <v>#DIV/0!</v>
      </c>
      <c r="Q182" s="174"/>
      <c r="R182" s="195"/>
      <c r="S182" s="184" t="e">
        <f t="shared" si="89"/>
        <v>#DIV/0!</v>
      </c>
      <c r="T182" s="170"/>
      <c r="U182" s="133"/>
      <c r="V182" s="133"/>
      <c r="W182" s="133"/>
      <c r="X182" s="133"/>
      <c r="Y182" s="133"/>
      <c r="Z182" s="133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61"/>
      <c r="AT182" s="193"/>
      <c r="AU182" s="136"/>
      <c r="AV182" s="184" t="e">
        <f t="shared" si="90"/>
        <v>#DIV/0!</v>
      </c>
      <c r="AW182" s="193"/>
      <c r="AX182" s="136"/>
      <c r="AY182" s="184" t="e">
        <f t="shared" si="91"/>
        <v>#DIV/0!</v>
      </c>
      <c r="AZ182" s="193"/>
      <c r="BA182" s="136"/>
      <c r="BB182" s="184" t="e">
        <f t="shared" si="92"/>
        <v>#DIV/0!</v>
      </c>
      <c r="BC182" s="153"/>
      <c r="BD182" s="136"/>
      <c r="BE182" s="136"/>
      <c r="BF182" s="136"/>
      <c r="BG182" s="136"/>
      <c r="BH182" s="136"/>
      <c r="BI182" s="136"/>
      <c r="BJ182" s="161"/>
      <c r="BK182" s="161"/>
      <c r="BL182" s="161"/>
      <c r="BM182" s="152"/>
      <c r="BN182" s="43">
        <f t="shared" si="63"/>
        <v>0</v>
      </c>
      <c r="BO182" s="43">
        <f t="shared" si="64"/>
        <v>0</v>
      </c>
      <c r="BP182" s="43" t="e">
        <f t="shared" si="65"/>
        <v>#DIV/0!</v>
      </c>
      <c r="BQ182" s="43">
        <f t="shared" si="66"/>
        <v>0</v>
      </c>
      <c r="BR182" s="43">
        <f t="shared" si="67"/>
        <v>0</v>
      </c>
      <c r="BS182" s="43" t="e">
        <f t="shared" si="68"/>
        <v>#DIV/0!</v>
      </c>
      <c r="BT182" s="43" t="e">
        <f>(#REF!*86400)/2</f>
        <v>#REF!</v>
      </c>
      <c r="BU182" s="43" t="e">
        <f t="shared" si="69"/>
        <v>#DIV/0!</v>
      </c>
      <c r="BV182" s="43" t="e">
        <f t="shared" si="70"/>
        <v>#VALUE!</v>
      </c>
      <c r="BW182" s="44" t="e">
        <f t="shared" si="71"/>
        <v>#REF!</v>
      </c>
      <c r="BX182" s="43" t="e">
        <f t="shared" si="72"/>
        <v>#VALUE!</v>
      </c>
      <c r="BY182" s="43" t="e">
        <f t="shared" si="73"/>
        <v>#VALUE!</v>
      </c>
      <c r="BZ182" s="44" t="e">
        <f t="shared" si="74"/>
        <v>#REF!</v>
      </c>
      <c r="CA182" s="44" t="e">
        <f t="shared" si="75"/>
        <v>#REF!</v>
      </c>
      <c r="CB182" t="str">
        <f t="shared" si="76"/>
        <v>19000100</v>
      </c>
      <c r="CC182" s="55">
        <f t="shared" si="77"/>
        <v>0</v>
      </c>
      <c r="CD182" s="114" t="e">
        <f t="shared" si="78"/>
        <v>#N/A</v>
      </c>
      <c r="CE182" s="114" t="e">
        <f t="shared" si="79"/>
        <v>#N/A</v>
      </c>
      <c r="CF182" s="114" t="e">
        <f t="shared" si="80"/>
        <v>#N/A</v>
      </c>
      <c r="CG182" s="114" t="e">
        <f t="shared" si="81"/>
        <v>#N/A</v>
      </c>
      <c r="CH182" s="114" t="e">
        <f t="shared" si="82"/>
        <v>#N/A</v>
      </c>
      <c r="CI182" s="114" t="e">
        <f t="shared" si="83"/>
        <v>#N/A</v>
      </c>
      <c r="CJ182" s="114" t="e">
        <f t="shared" si="84"/>
        <v>#N/A</v>
      </c>
      <c r="CK182" s="114" t="e">
        <f t="shared" si="85"/>
        <v>#N/A</v>
      </c>
      <c r="CL182" s="114" t="e">
        <f t="shared" si="86"/>
        <v>#N/A</v>
      </c>
    </row>
    <row r="183" spans="1:90">
      <c r="A183" s="149" t="str">
        <f t="shared" si="62"/>
        <v xml:space="preserve"> 19000100</v>
      </c>
      <c r="B183" s="153"/>
      <c r="C183" s="130"/>
      <c r="D183" s="136"/>
      <c r="E183" s="136"/>
      <c r="F183" s="136"/>
      <c r="G183" s="136"/>
      <c r="H183" s="136"/>
      <c r="I183" s="131"/>
      <c r="J183" s="168"/>
      <c r="K183" s="174"/>
      <c r="L183" s="195"/>
      <c r="M183" s="184" t="e">
        <f t="shared" si="87"/>
        <v>#DIV/0!</v>
      </c>
      <c r="N183" s="174"/>
      <c r="O183" s="195"/>
      <c r="P183" s="184" t="e">
        <f t="shared" si="88"/>
        <v>#DIV/0!</v>
      </c>
      <c r="Q183" s="174"/>
      <c r="R183" s="195"/>
      <c r="S183" s="184" t="e">
        <f t="shared" si="89"/>
        <v>#DIV/0!</v>
      </c>
      <c r="T183" s="170"/>
      <c r="U183" s="133"/>
      <c r="V183" s="133"/>
      <c r="W183" s="133"/>
      <c r="X183" s="133"/>
      <c r="Y183" s="133"/>
      <c r="Z183" s="133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61"/>
      <c r="AT183" s="193"/>
      <c r="AU183" s="136"/>
      <c r="AV183" s="184" t="e">
        <f t="shared" si="90"/>
        <v>#DIV/0!</v>
      </c>
      <c r="AW183" s="193"/>
      <c r="AX183" s="136"/>
      <c r="AY183" s="184" t="e">
        <f t="shared" si="91"/>
        <v>#DIV/0!</v>
      </c>
      <c r="AZ183" s="193"/>
      <c r="BA183" s="136"/>
      <c r="BB183" s="184" t="e">
        <f t="shared" si="92"/>
        <v>#DIV/0!</v>
      </c>
      <c r="BC183" s="153"/>
      <c r="BD183" s="136"/>
      <c r="BE183" s="136"/>
      <c r="BF183" s="136"/>
      <c r="BG183" s="136"/>
      <c r="BH183" s="136"/>
      <c r="BI183" s="136"/>
      <c r="BJ183" s="161"/>
      <c r="BK183" s="161"/>
      <c r="BL183" s="161"/>
      <c r="BM183" s="152"/>
      <c r="BN183" s="43">
        <f t="shared" si="63"/>
        <v>0</v>
      </c>
      <c r="BO183" s="43">
        <f t="shared" si="64"/>
        <v>0</v>
      </c>
      <c r="BP183" s="43" t="e">
        <f t="shared" si="65"/>
        <v>#DIV/0!</v>
      </c>
      <c r="BQ183" s="43">
        <f t="shared" si="66"/>
        <v>0</v>
      </c>
      <c r="BR183" s="43">
        <f t="shared" si="67"/>
        <v>0</v>
      </c>
      <c r="BS183" s="43" t="e">
        <f t="shared" si="68"/>
        <v>#DIV/0!</v>
      </c>
      <c r="BT183" s="43" t="e">
        <f>(#REF!*86400)/2</f>
        <v>#REF!</v>
      </c>
      <c r="BU183" s="43" t="e">
        <f t="shared" si="69"/>
        <v>#DIV/0!</v>
      </c>
      <c r="BV183" s="43" t="e">
        <f t="shared" si="70"/>
        <v>#VALUE!</v>
      </c>
      <c r="BW183" s="44" t="e">
        <f t="shared" si="71"/>
        <v>#REF!</v>
      </c>
      <c r="BX183" s="43" t="e">
        <f t="shared" si="72"/>
        <v>#VALUE!</v>
      </c>
      <c r="BY183" s="43" t="e">
        <f t="shared" si="73"/>
        <v>#VALUE!</v>
      </c>
      <c r="BZ183" s="44" t="e">
        <f t="shared" si="74"/>
        <v>#REF!</v>
      </c>
      <c r="CA183" s="44" t="e">
        <f t="shared" si="75"/>
        <v>#REF!</v>
      </c>
      <c r="CB183" t="str">
        <f t="shared" si="76"/>
        <v>19000100</v>
      </c>
      <c r="CC183" s="55">
        <f t="shared" si="77"/>
        <v>0</v>
      </c>
      <c r="CD183" s="114" t="e">
        <f t="shared" si="78"/>
        <v>#N/A</v>
      </c>
      <c r="CE183" s="114" t="e">
        <f t="shared" si="79"/>
        <v>#N/A</v>
      </c>
      <c r="CF183" s="114" t="e">
        <f t="shared" si="80"/>
        <v>#N/A</v>
      </c>
      <c r="CG183" s="114" t="e">
        <f t="shared" si="81"/>
        <v>#N/A</v>
      </c>
      <c r="CH183" s="114" t="e">
        <f t="shared" si="82"/>
        <v>#N/A</v>
      </c>
      <c r="CI183" s="114" t="e">
        <f t="shared" si="83"/>
        <v>#N/A</v>
      </c>
      <c r="CJ183" s="114" t="e">
        <f t="shared" si="84"/>
        <v>#N/A</v>
      </c>
      <c r="CK183" s="114" t="e">
        <f t="shared" si="85"/>
        <v>#N/A</v>
      </c>
      <c r="CL183" s="114" t="e">
        <f t="shared" si="86"/>
        <v>#N/A</v>
      </c>
    </row>
    <row r="184" spans="1:90">
      <c r="A184" s="149" t="str">
        <f t="shared" si="62"/>
        <v xml:space="preserve"> 19000100</v>
      </c>
      <c r="B184" s="153"/>
      <c r="C184" s="130"/>
      <c r="D184" s="136"/>
      <c r="E184" s="136"/>
      <c r="F184" s="136"/>
      <c r="G184" s="136"/>
      <c r="H184" s="136"/>
      <c r="I184" s="131"/>
      <c r="J184" s="168"/>
      <c r="K184" s="174"/>
      <c r="L184" s="195"/>
      <c r="M184" s="184" t="e">
        <f t="shared" si="87"/>
        <v>#DIV/0!</v>
      </c>
      <c r="N184" s="174"/>
      <c r="O184" s="195"/>
      <c r="P184" s="184" t="e">
        <f t="shared" si="88"/>
        <v>#DIV/0!</v>
      </c>
      <c r="Q184" s="174"/>
      <c r="R184" s="195"/>
      <c r="S184" s="184" t="e">
        <f t="shared" si="89"/>
        <v>#DIV/0!</v>
      </c>
      <c r="T184" s="170"/>
      <c r="U184" s="133"/>
      <c r="V184" s="133"/>
      <c r="W184" s="133"/>
      <c r="X184" s="133"/>
      <c r="Y184" s="133"/>
      <c r="Z184" s="133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61"/>
      <c r="AT184" s="193"/>
      <c r="AU184" s="136"/>
      <c r="AV184" s="184" t="e">
        <f t="shared" si="90"/>
        <v>#DIV/0!</v>
      </c>
      <c r="AW184" s="193"/>
      <c r="AX184" s="136"/>
      <c r="AY184" s="184" t="e">
        <f t="shared" si="91"/>
        <v>#DIV/0!</v>
      </c>
      <c r="AZ184" s="193"/>
      <c r="BA184" s="136"/>
      <c r="BB184" s="184" t="e">
        <f t="shared" si="92"/>
        <v>#DIV/0!</v>
      </c>
      <c r="BC184" s="153"/>
      <c r="BD184" s="136"/>
      <c r="BE184" s="136"/>
      <c r="BF184" s="136"/>
      <c r="BG184" s="136"/>
      <c r="BH184" s="136"/>
      <c r="BI184" s="136"/>
      <c r="BJ184" s="161"/>
      <c r="BK184" s="161"/>
      <c r="BL184" s="161"/>
      <c r="BM184" s="152"/>
      <c r="BN184" s="43">
        <f t="shared" si="63"/>
        <v>0</v>
      </c>
      <c r="BO184" s="43">
        <f t="shared" si="64"/>
        <v>0</v>
      </c>
      <c r="BP184" s="43" t="e">
        <f t="shared" si="65"/>
        <v>#DIV/0!</v>
      </c>
      <c r="BQ184" s="43">
        <f t="shared" si="66"/>
        <v>0</v>
      </c>
      <c r="BR184" s="43">
        <f t="shared" si="67"/>
        <v>0</v>
      </c>
      <c r="BS184" s="43" t="e">
        <f t="shared" si="68"/>
        <v>#DIV/0!</v>
      </c>
      <c r="BT184" s="43" t="e">
        <f>(#REF!*86400)/2</f>
        <v>#REF!</v>
      </c>
      <c r="BU184" s="43" t="e">
        <f t="shared" si="69"/>
        <v>#DIV/0!</v>
      </c>
      <c r="BV184" s="43" t="e">
        <f t="shared" si="70"/>
        <v>#VALUE!</v>
      </c>
      <c r="BW184" s="44" t="e">
        <f t="shared" si="71"/>
        <v>#REF!</v>
      </c>
      <c r="BX184" s="43" t="e">
        <f t="shared" si="72"/>
        <v>#VALUE!</v>
      </c>
      <c r="BY184" s="43" t="e">
        <f t="shared" si="73"/>
        <v>#VALUE!</v>
      </c>
      <c r="BZ184" s="44" t="e">
        <f t="shared" si="74"/>
        <v>#REF!</v>
      </c>
      <c r="CA184" s="44" t="e">
        <f t="shared" si="75"/>
        <v>#REF!</v>
      </c>
      <c r="CB184" t="str">
        <f t="shared" si="76"/>
        <v>19000100</v>
      </c>
      <c r="CC184" s="55">
        <f t="shared" si="77"/>
        <v>0</v>
      </c>
      <c r="CD184" s="114" t="e">
        <f t="shared" si="78"/>
        <v>#N/A</v>
      </c>
      <c r="CE184" s="114" t="e">
        <f t="shared" si="79"/>
        <v>#N/A</v>
      </c>
      <c r="CF184" s="114" t="e">
        <f t="shared" si="80"/>
        <v>#N/A</v>
      </c>
      <c r="CG184" s="114" t="e">
        <f t="shared" si="81"/>
        <v>#N/A</v>
      </c>
      <c r="CH184" s="114" t="e">
        <f t="shared" si="82"/>
        <v>#N/A</v>
      </c>
      <c r="CI184" s="114" t="e">
        <f t="shared" si="83"/>
        <v>#N/A</v>
      </c>
      <c r="CJ184" s="114" t="e">
        <f t="shared" si="84"/>
        <v>#N/A</v>
      </c>
      <c r="CK184" s="114" t="e">
        <f t="shared" si="85"/>
        <v>#N/A</v>
      </c>
      <c r="CL184" s="114" t="e">
        <f t="shared" si="86"/>
        <v>#N/A</v>
      </c>
    </row>
    <row r="185" spans="1:90">
      <c r="A185" s="149" t="str">
        <f t="shared" si="62"/>
        <v xml:space="preserve"> 19000100</v>
      </c>
      <c r="B185" s="153"/>
      <c r="C185" s="130"/>
      <c r="D185" s="136"/>
      <c r="E185" s="136"/>
      <c r="F185" s="136"/>
      <c r="G185" s="136"/>
      <c r="H185" s="136"/>
      <c r="I185" s="131"/>
      <c r="J185" s="168"/>
      <c r="K185" s="174"/>
      <c r="L185" s="195"/>
      <c r="M185" s="184" t="e">
        <f t="shared" si="87"/>
        <v>#DIV/0!</v>
      </c>
      <c r="N185" s="174"/>
      <c r="O185" s="195"/>
      <c r="P185" s="184" t="e">
        <f t="shared" si="88"/>
        <v>#DIV/0!</v>
      </c>
      <c r="Q185" s="174"/>
      <c r="R185" s="195"/>
      <c r="S185" s="184" t="e">
        <f t="shared" si="89"/>
        <v>#DIV/0!</v>
      </c>
      <c r="T185" s="170"/>
      <c r="U185" s="133"/>
      <c r="V185" s="133"/>
      <c r="W185" s="133"/>
      <c r="X185" s="133"/>
      <c r="Y185" s="133"/>
      <c r="Z185" s="133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61"/>
      <c r="AT185" s="193"/>
      <c r="AU185" s="136"/>
      <c r="AV185" s="184" t="e">
        <f t="shared" si="90"/>
        <v>#DIV/0!</v>
      </c>
      <c r="AW185" s="193"/>
      <c r="AX185" s="136"/>
      <c r="AY185" s="184" t="e">
        <f t="shared" si="91"/>
        <v>#DIV/0!</v>
      </c>
      <c r="AZ185" s="193"/>
      <c r="BA185" s="136"/>
      <c r="BB185" s="184" t="e">
        <f t="shared" si="92"/>
        <v>#DIV/0!</v>
      </c>
      <c r="BC185" s="153"/>
      <c r="BD185" s="136"/>
      <c r="BE185" s="136"/>
      <c r="BF185" s="136"/>
      <c r="BG185" s="136"/>
      <c r="BH185" s="136"/>
      <c r="BI185" s="136"/>
      <c r="BJ185" s="161"/>
      <c r="BK185" s="161"/>
      <c r="BL185" s="161"/>
      <c r="BM185" s="152"/>
      <c r="BN185" s="43">
        <f t="shared" si="63"/>
        <v>0</v>
      </c>
      <c r="BO185" s="43">
        <f t="shared" si="64"/>
        <v>0</v>
      </c>
      <c r="BP185" s="43" t="e">
        <f t="shared" si="65"/>
        <v>#DIV/0!</v>
      </c>
      <c r="BQ185" s="43">
        <f t="shared" si="66"/>
        <v>0</v>
      </c>
      <c r="BR185" s="43">
        <f t="shared" si="67"/>
        <v>0</v>
      </c>
      <c r="BS185" s="43" t="e">
        <f t="shared" si="68"/>
        <v>#DIV/0!</v>
      </c>
      <c r="BT185" s="43" t="e">
        <f>(#REF!*86400)/2</f>
        <v>#REF!</v>
      </c>
      <c r="BU185" s="43" t="e">
        <f t="shared" si="69"/>
        <v>#DIV/0!</v>
      </c>
      <c r="BV185" s="43" t="e">
        <f t="shared" si="70"/>
        <v>#VALUE!</v>
      </c>
      <c r="BW185" s="44" t="e">
        <f t="shared" si="71"/>
        <v>#REF!</v>
      </c>
      <c r="BX185" s="43" t="e">
        <f t="shared" si="72"/>
        <v>#VALUE!</v>
      </c>
      <c r="BY185" s="43" t="e">
        <f t="shared" si="73"/>
        <v>#VALUE!</v>
      </c>
      <c r="BZ185" s="44" t="e">
        <f t="shared" si="74"/>
        <v>#REF!</v>
      </c>
      <c r="CA185" s="44" t="e">
        <f t="shared" si="75"/>
        <v>#REF!</v>
      </c>
      <c r="CB185" t="str">
        <f t="shared" si="76"/>
        <v>19000100</v>
      </c>
      <c r="CC185" s="55">
        <f t="shared" si="77"/>
        <v>0</v>
      </c>
      <c r="CD185" s="114" t="e">
        <f t="shared" si="78"/>
        <v>#N/A</v>
      </c>
      <c r="CE185" s="114" t="e">
        <f t="shared" si="79"/>
        <v>#N/A</v>
      </c>
      <c r="CF185" s="114" t="e">
        <f t="shared" si="80"/>
        <v>#N/A</v>
      </c>
      <c r="CG185" s="114" t="e">
        <f t="shared" si="81"/>
        <v>#N/A</v>
      </c>
      <c r="CH185" s="114" t="e">
        <f t="shared" si="82"/>
        <v>#N/A</v>
      </c>
      <c r="CI185" s="114" t="e">
        <f t="shared" si="83"/>
        <v>#N/A</v>
      </c>
      <c r="CJ185" s="114" t="e">
        <f t="shared" si="84"/>
        <v>#N/A</v>
      </c>
      <c r="CK185" s="114" t="e">
        <f t="shared" si="85"/>
        <v>#N/A</v>
      </c>
      <c r="CL185" s="114" t="e">
        <f t="shared" si="86"/>
        <v>#N/A</v>
      </c>
    </row>
    <row r="186" spans="1:90">
      <c r="A186" s="149" t="str">
        <f t="shared" si="62"/>
        <v xml:space="preserve"> 19000100</v>
      </c>
      <c r="B186" s="153"/>
      <c r="C186" s="130"/>
      <c r="D186" s="136"/>
      <c r="E186" s="136"/>
      <c r="F186" s="136"/>
      <c r="G186" s="136"/>
      <c r="H186" s="136"/>
      <c r="I186" s="131"/>
      <c r="J186" s="168"/>
      <c r="K186" s="174"/>
      <c r="L186" s="195"/>
      <c r="M186" s="184" t="e">
        <f t="shared" si="87"/>
        <v>#DIV/0!</v>
      </c>
      <c r="N186" s="174"/>
      <c r="O186" s="195"/>
      <c r="P186" s="184" t="e">
        <f t="shared" si="88"/>
        <v>#DIV/0!</v>
      </c>
      <c r="Q186" s="174"/>
      <c r="R186" s="195"/>
      <c r="S186" s="184" t="e">
        <f t="shared" si="89"/>
        <v>#DIV/0!</v>
      </c>
      <c r="T186" s="170"/>
      <c r="U186" s="133"/>
      <c r="V186" s="133"/>
      <c r="W186" s="133"/>
      <c r="X186" s="133"/>
      <c r="Y186" s="133"/>
      <c r="Z186" s="133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61"/>
      <c r="AT186" s="193"/>
      <c r="AU186" s="136"/>
      <c r="AV186" s="184" t="e">
        <f t="shared" si="90"/>
        <v>#DIV/0!</v>
      </c>
      <c r="AW186" s="193"/>
      <c r="AX186" s="136"/>
      <c r="AY186" s="184" t="e">
        <f t="shared" si="91"/>
        <v>#DIV/0!</v>
      </c>
      <c r="AZ186" s="193"/>
      <c r="BA186" s="136"/>
      <c r="BB186" s="184" t="e">
        <f t="shared" si="92"/>
        <v>#DIV/0!</v>
      </c>
      <c r="BC186" s="153"/>
      <c r="BD186" s="136"/>
      <c r="BE186" s="136"/>
      <c r="BF186" s="136"/>
      <c r="BG186" s="136"/>
      <c r="BH186" s="136"/>
      <c r="BI186" s="136"/>
      <c r="BJ186" s="161"/>
      <c r="BK186" s="161"/>
      <c r="BL186" s="161"/>
      <c r="BM186" s="152"/>
      <c r="BN186" s="43">
        <f t="shared" si="63"/>
        <v>0</v>
      </c>
      <c r="BO186" s="43">
        <f t="shared" si="64"/>
        <v>0</v>
      </c>
      <c r="BP186" s="43" t="e">
        <f t="shared" si="65"/>
        <v>#DIV/0!</v>
      </c>
      <c r="BQ186" s="43">
        <f t="shared" si="66"/>
        <v>0</v>
      </c>
      <c r="BR186" s="43">
        <f t="shared" si="67"/>
        <v>0</v>
      </c>
      <c r="BS186" s="43" t="e">
        <f t="shared" si="68"/>
        <v>#DIV/0!</v>
      </c>
      <c r="BT186" s="43" t="e">
        <f>(#REF!*86400)/2</f>
        <v>#REF!</v>
      </c>
      <c r="BU186" s="43" t="e">
        <f t="shared" si="69"/>
        <v>#DIV/0!</v>
      </c>
      <c r="BV186" s="43" t="e">
        <f t="shared" si="70"/>
        <v>#VALUE!</v>
      </c>
      <c r="BW186" s="44" t="e">
        <f t="shared" si="71"/>
        <v>#REF!</v>
      </c>
      <c r="BX186" s="43" t="e">
        <f t="shared" si="72"/>
        <v>#VALUE!</v>
      </c>
      <c r="BY186" s="43" t="e">
        <f t="shared" si="73"/>
        <v>#VALUE!</v>
      </c>
      <c r="BZ186" s="44" t="e">
        <f t="shared" si="74"/>
        <v>#REF!</v>
      </c>
      <c r="CA186" s="44" t="e">
        <f t="shared" si="75"/>
        <v>#REF!</v>
      </c>
      <c r="CB186" t="str">
        <f t="shared" si="76"/>
        <v>19000100</v>
      </c>
      <c r="CC186" s="55">
        <f t="shared" si="77"/>
        <v>0</v>
      </c>
      <c r="CD186" s="114" t="e">
        <f t="shared" si="78"/>
        <v>#N/A</v>
      </c>
      <c r="CE186" s="114" t="e">
        <f t="shared" si="79"/>
        <v>#N/A</v>
      </c>
      <c r="CF186" s="114" t="e">
        <f t="shared" si="80"/>
        <v>#N/A</v>
      </c>
      <c r="CG186" s="114" t="e">
        <f t="shared" si="81"/>
        <v>#N/A</v>
      </c>
      <c r="CH186" s="114" t="e">
        <f t="shared" si="82"/>
        <v>#N/A</v>
      </c>
      <c r="CI186" s="114" t="e">
        <f t="shared" si="83"/>
        <v>#N/A</v>
      </c>
      <c r="CJ186" s="114" t="e">
        <f t="shared" si="84"/>
        <v>#N/A</v>
      </c>
      <c r="CK186" s="114" t="e">
        <f t="shared" si="85"/>
        <v>#N/A</v>
      </c>
      <c r="CL186" s="114" t="e">
        <f t="shared" si="86"/>
        <v>#N/A</v>
      </c>
    </row>
    <row r="187" spans="1:90">
      <c r="A187" s="149" t="str">
        <f t="shared" si="62"/>
        <v xml:space="preserve"> 19000100</v>
      </c>
      <c r="B187" s="153"/>
      <c r="C187" s="130"/>
      <c r="D187" s="136"/>
      <c r="E187" s="136"/>
      <c r="F187" s="136"/>
      <c r="G187" s="136"/>
      <c r="H187" s="136"/>
      <c r="I187" s="131"/>
      <c r="J187" s="168"/>
      <c r="K187" s="174"/>
      <c r="L187" s="195"/>
      <c r="M187" s="184" t="e">
        <f t="shared" si="87"/>
        <v>#DIV/0!</v>
      </c>
      <c r="N187" s="174"/>
      <c r="O187" s="195"/>
      <c r="P187" s="184" t="e">
        <f t="shared" si="88"/>
        <v>#DIV/0!</v>
      </c>
      <c r="Q187" s="174"/>
      <c r="R187" s="195"/>
      <c r="S187" s="184" t="e">
        <f t="shared" si="89"/>
        <v>#DIV/0!</v>
      </c>
      <c r="T187" s="170"/>
      <c r="U187" s="133"/>
      <c r="V187" s="133"/>
      <c r="W187" s="133"/>
      <c r="X187" s="133"/>
      <c r="Y187" s="133"/>
      <c r="Z187" s="133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61"/>
      <c r="AT187" s="193"/>
      <c r="AU187" s="136"/>
      <c r="AV187" s="184" t="e">
        <f t="shared" si="90"/>
        <v>#DIV/0!</v>
      </c>
      <c r="AW187" s="193"/>
      <c r="AX187" s="136"/>
      <c r="AY187" s="184" t="e">
        <f t="shared" si="91"/>
        <v>#DIV/0!</v>
      </c>
      <c r="AZ187" s="193"/>
      <c r="BA187" s="136"/>
      <c r="BB187" s="184" t="e">
        <f t="shared" si="92"/>
        <v>#DIV/0!</v>
      </c>
      <c r="BC187" s="153"/>
      <c r="BD187" s="136"/>
      <c r="BE187" s="136"/>
      <c r="BF187" s="136"/>
      <c r="BG187" s="136"/>
      <c r="BH187" s="136"/>
      <c r="BI187" s="136"/>
      <c r="BJ187" s="161"/>
      <c r="BK187" s="161"/>
      <c r="BL187" s="161"/>
      <c r="BM187" s="152"/>
      <c r="BN187" s="43">
        <f t="shared" si="63"/>
        <v>0</v>
      </c>
      <c r="BO187" s="43">
        <f t="shared" si="64"/>
        <v>0</v>
      </c>
      <c r="BP187" s="43" t="e">
        <f t="shared" si="65"/>
        <v>#DIV/0!</v>
      </c>
      <c r="BQ187" s="43">
        <f t="shared" si="66"/>
        <v>0</v>
      </c>
      <c r="BR187" s="43">
        <f t="shared" si="67"/>
        <v>0</v>
      </c>
      <c r="BS187" s="43" t="e">
        <f t="shared" si="68"/>
        <v>#DIV/0!</v>
      </c>
      <c r="BT187" s="43" t="e">
        <f>(#REF!*86400)/2</f>
        <v>#REF!</v>
      </c>
      <c r="BU187" s="43" t="e">
        <f t="shared" si="69"/>
        <v>#DIV/0!</v>
      </c>
      <c r="BV187" s="43" t="e">
        <f t="shared" si="70"/>
        <v>#VALUE!</v>
      </c>
      <c r="BW187" s="44" t="e">
        <f t="shared" si="71"/>
        <v>#REF!</v>
      </c>
      <c r="BX187" s="43" t="e">
        <f t="shared" si="72"/>
        <v>#VALUE!</v>
      </c>
      <c r="BY187" s="43" t="e">
        <f t="shared" si="73"/>
        <v>#VALUE!</v>
      </c>
      <c r="BZ187" s="44" t="e">
        <f t="shared" si="74"/>
        <v>#REF!</v>
      </c>
      <c r="CA187" s="44" t="e">
        <f t="shared" si="75"/>
        <v>#REF!</v>
      </c>
      <c r="CB187" t="str">
        <f t="shared" si="76"/>
        <v>19000100</v>
      </c>
      <c r="CC187" s="55">
        <f t="shared" si="77"/>
        <v>0</v>
      </c>
      <c r="CD187" s="114" t="e">
        <f t="shared" si="78"/>
        <v>#N/A</v>
      </c>
      <c r="CE187" s="114" t="e">
        <f t="shared" si="79"/>
        <v>#N/A</v>
      </c>
      <c r="CF187" s="114" t="e">
        <f t="shared" si="80"/>
        <v>#N/A</v>
      </c>
      <c r="CG187" s="114" t="e">
        <f t="shared" si="81"/>
        <v>#N/A</v>
      </c>
      <c r="CH187" s="114" t="e">
        <f t="shared" si="82"/>
        <v>#N/A</v>
      </c>
      <c r="CI187" s="114" t="e">
        <f t="shared" si="83"/>
        <v>#N/A</v>
      </c>
      <c r="CJ187" s="114" t="e">
        <f t="shared" si="84"/>
        <v>#N/A</v>
      </c>
      <c r="CK187" s="114" t="e">
        <f t="shared" si="85"/>
        <v>#N/A</v>
      </c>
      <c r="CL187" s="114" t="e">
        <f t="shared" si="86"/>
        <v>#N/A</v>
      </c>
    </row>
    <row r="188" spans="1:90">
      <c r="A188" s="149" t="str">
        <f t="shared" si="62"/>
        <v xml:space="preserve"> 19000100</v>
      </c>
      <c r="B188" s="153"/>
      <c r="C188" s="130"/>
      <c r="D188" s="136"/>
      <c r="E188" s="136"/>
      <c r="F188" s="136"/>
      <c r="G188" s="136"/>
      <c r="H188" s="136"/>
      <c r="I188" s="131"/>
      <c r="J188" s="168"/>
      <c r="K188" s="174"/>
      <c r="L188" s="195"/>
      <c r="M188" s="184" t="e">
        <f t="shared" si="87"/>
        <v>#DIV/0!</v>
      </c>
      <c r="N188" s="174"/>
      <c r="O188" s="195"/>
      <c r="P188" s="184" t="e">
        <f t="shared" si="88"/>
        <v>#DIV/0!</v>
      </c>
      <c r="Q188" s="174"/>
      <c r="R188" s="195"/>
      <c r="S188" s="184" t="e">
        <f t="shared" si="89"/>
        <v>#DIV/0!</v>
      </c>
      <c r="T188" s="170"/>
      <c r="U188" s="133"/>
      <c r="V188" s="133"/>
      <c r="W188" s="133"/>
      <c r="X188" s="133"/>
      <c r="Y188" s="133"/>
      <c r="Z188" s="133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61"/>
      <c r="AT188" s="193"/>
      <c r="AU188" s="136"/>
      <c r="AV188" s="184" t="e">
        <f t="shared" si="90"/>
        <v>#DIV/0!</v>
      </c>
      <c r="AW188" s="193"/>
      <c r="AX188" s="136"/>
      <c r="AY188" s="184" t="e">
        <f t="shared" si="91"/>
        <v>#DIV/0!</v>
      </c>
      <c r="AZ188" s="193"/>
      <c r="BA188" s="136"/>
      <c r="BB188" s="184" t="e">
        <f t="shared" si="92"/>
        <v>#DIV/0!</v>
      </c>
      <c r="BC188" s="153"/>
      <c r="BD188" s="136"/>
      <c r="BE188" s="136"/>
      <c r="BF188" s="136"/>
      <c r="BG188" s="136"/>
      <c r="BH188" s="136"/>
      <c r="BI188" s="136"/>
      <c r="BJ188" s="161"/>
      <c r="BK188" s="161"/>
      <c r="BL188" s="161"/>
      <c r="BM188" s="152"/>
      <c r="BN188" s="43">
        <f t="shared" si="63"/>
        <v>0</v>
      </c>
      <c r="BO188" s="43">
        <f t="shared" si="64"/>
        <v>0</v>
      </c>
      <c r="BP188" s="43" t="e">
        <f t="shared" si="65"/>
        <v>#DIV/0!</v>
      </c>
      <c r="BQ188" s="43">
        <f t="shared" si="66"/>
        <v>0</v>
      </c>
      <c r="BR188" s="43">
        <f t="shared" si="67"/>
        <v>0</v>
      </c>
      <c r="BS188" s="43" t="e">
        <f t="shared" si="68"/>
        <v>#DIV/0!</v>
      </c>
      <c r="BT188" s="43" t="e">
        <f>(#REF!*86400)/2</f>
        <v>#REF!</v>
      </c>
      <c r="BU188" s="43" t="e">
        <f t="shared" si="69"/>
        <v>#DIV/0!</v>
      </c>
      <c r="BV188" s="43" t="e">
        <f t="shared" si="70"/>
        <v>#VALUE!</v>
      </c>
      <c r="BW188" s="44" t="e">
        <f t="shared" si="71"/>
        <v>#REF!</v>
      </c>
      <c r="BX188" s="43" t="e">
        <f t="shared" si="72"/>
        <v>#VALUE!</v>
      </c>
      <c r="BY188" s="43" t="e">
        <f t="shared" si="73"/>
        <v>#VALUE!</v>
      </c>
      <c r="BZ188" s="44" t="e">
        <f t="shared" si="74"/>
        <v>#REF!</v>
      </c>
      <c r="CA188" s="44" t="e">
        <f t="shared" si="75"/>
        <v>#REF!</v>
      </c>
      <c r="CB188" t="str">
        <f t="shared" si="76"/>
        <v>19000100</v>
      </c>
      <c r="CC188" s="55">
        <f t="shared" si="77"/>
        <v>0</v>
      </c>
      <c r="CD188" s="114" t="e">
        <f t="shared" si="78"/>
        <v>#N/A</v>
      </c>
      <c r="CE188" s="114" t="e">
        <f t="shared" si="79"/>
        <v>#N/A</v>
      </c>
      <c r="CF188" s="114" t="e">
        <f t="shared" si="80"/>
        <v>#N/A</v>
      </c>
      <c r="CG188" s="114" t="e">
        <f t="shared" si="81"/>
        <v>#N/A</v>
      </c>
      <c r="CH188" s="114" t="e">
        <f t="shared" si="82"/>
        <v>#N/A</v>
      </c>
      <c r="CI188" s="114" t="e">
        <f t="shared" si="83"/>
        <v>#N/A</v>
      </c>
      <c r="CJ188" s="114" t="e">
        <f t="shared" si="84"/>
        <v>#N/A</v>
      </c>
      <c r="CK188" s="114" t="e">
        <f t="shared" si="85"/>
        <v>#N/A</v>
      </c>
      <c r="CL188" s="114" t="e">
        <f t="shared" si="86"/>
        <v>#N/A</v>
      </c>
    </row>
    <row r="189" spans="1:90">
      <c r="A189" s="149" t="str">
        <f t="shared" si="62"/>
        <v xml:space="preserve"> 19000100</v>
      </c>
      <c r="B189" s="153"/>
      <c r="C189" s="130"/>
      <c r="D189" s="136"/>
      <c r="E189" s="136"/>
      <c r="F189" s="136"/>
      <c r="G189" s="136"/>
      <c r="H189" s="136"/>
      <c r="I189" s="131"/>
      <c r="J189" s="168"/>
      <c r="K189" s="174"/>
      <c r="L189" s="195"/>
      <c r="M189" s="184" t="e">
        <f t="shared" si="87"/>
        <v>#DIV/0!</v>
      </c>
      <c r="N189" s="174"/>
      <c r="O189" s="195"/>
      <c r="P189" s="184" t="e">
        <f t="shared" si="88"/>
        <v>#DIV/0!</v>
      </c>
      <c r="Q189" s="174"/>
      <c r="R189" s="195"/>
      <c r="S189" s="184" t="e">
        <f t="shared" si="89"/>
        <v>#DIV/0!</v>
      </c>
      <c r="T189" s="170"/>
      <c r="U189" s="133"/>
      <c r="V189" s="133"/>
      <c r="W189" s="133"/>
      <c r="X189" s="133"/>
      <c r="Y189" s="133"/>
      <c r="Z189" s="133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61"/>
      <c r="AT189" s="193"/>
      <c r="AU189" s="136"/>
      <c r="AV189" s="184" t="e">
        <f t="shared" si="90"/>
        <v>#DIV/0!</v>
      </c>
      <c r="AW189" s="193"/>
      <c r="AX189" s="136"/>
      <c r="AY189" s="184" t="e">
        <f t="shared" si="91"/>
        <v>#DIV/0!</v>
      </c>
      <c r="AZ189" s="193"/>
      <c r="BA189" s="136"/>
      <c r="BB189" s="184" t="e">
        <f t="shared" si="92"/>
        <v>#DIV/0!</v>
      </c>
      <c r="BC189" s="153"/>
      <c r="BD189" s="136"/>
      <c r="BE189" s="136"/>
      <c r="BF189" s="136"/>
      <c r="BG189" s="136"/>
      <c r="BH189" s="136"/>
      <c r="BI189" s="136"/>
      <c r="BJ189" s="161"/>
      <c r="BK189" s="161"/>
      <c r="BL189" s="161"/>
      <c r="BM189" s="152"/>
      <c r="BN189" s="43">
        <f t="shared" si="63"/>
        <v>0</v>
      </c>
      <c r="BO189" s="43">
        <f t="shared" si="64"/>
        <v>0</v>
      </c>
      <c r="BP189" s="43" t="e">
        <f t="shared" si="65"/>
        <v>#DIV/0!</v>
      </c>
      <c r="BQ189" s="43">
        <f t="shared" si="66"/>
        <v>0</v>
      </c>
      <c r="BR189" s="43">
        <f t="shared" si="67"/>
        <v>0</v>
      </c>
      <c r="BS189" s="43" t="e">
        <f t="shared" si="68"/>
        <v>#DIV/0!</v>
      </c>
      <c r="BT189" s="43" t="e">
        <f>(#REF!*86400)/2</f>
        <v>#REF!</v>
      </c>
      <c r="BU189" s="43" t="e">
        <f t="shared" si="69"/>
        <v>#DIV/0!</v>
      </c>
      <c r="BV189" s="43" t="e">
        <f t="shared" si="70"/>
        <v>#VALUE!</v>
      </c>
      <c r="BW189" s="44" t="e">
        <f t="shared" si="71"/>
        <v>#REF!</v>
      </c>
      <c r="BX189" s="43" t="e">
        <f t="shared" si="72"/>
        <v>#VALUE!</v>
      </c>
      <c r="BY189" s="43" t="e">
        <f t="shared" si="73"/>
        <v>#VALUE!</v>
      </c>
      <c r="BZ189" s="44" t="e">
        <f t="shared" si="74"/>
        <v>#REF!</v>
      </c>
      <c r="CA189" s="44" t="e">
        <f t="shared" si="75"/>
        <v>#REF!</v>
      </c>
      <c r="CB189" t="str">
        <f t="shared" si="76"/>
        <v>19000100</v>
      </c>
      <c r="CC189" s="55">
        <f t="shared" si="77"/>
        <v>0</v>
      </c>
      <c r="CD189" s="114" t="e">
        <f t="shared" si="78"/>
        <v>#N/A</v>
      </c>
      <c r="CE189" s="114" t="e">
        <f t="shared" si="79"/>
        <v>#N/A</v>
      </c>
      <c r="CF189" s="114" t="e">
        <f t="shared" si="80"/>
        <v>#N/A</v>
      </c>
      <c r="CG189" s="114" t="e">
        <f t="shared" si="81"/>
        <v>#N/A</v>
      </c>
      <c r="CH189" s="114" t="e">
        <f t="shared" si="82"/>
        <v>#N/A</v>
      </c>
      <c r="CI189" s="114" t="e">
        <f t="shared" si="83"/>
        <v>#N/A</v>
      </c>
      <c r="CJ189" s="114" t="e">
        <f t="shared" si="84"/>
        <v>#N/A</v>
      </c>
      <c r="CK189" s="114" t="e">
        <f t="shared" si="85"/>
        <v>#N/A</v>
      </c>
      <c r="CL189" s="114" t="e">
        <f t="shared" si="86"/>
        <v>#N/A</v>
      </c>
    </row>
    <row r="190" spans="1:90">
      <c r="A190" s="149" t="str">
        <f t="shared" si="62"/>
        <v xml:space="preserve"> 19000100</v>
      </c>
      <c r="B190" s="153"/>
      <c r="C190" s="130"/>
      <c r="D190" s="136"/>
      <c r="E190" s="136"/>
      <c r="F190" s="136"/>
      <c r="G190" s="136"/>
      <c r="H190" s="136"/>
      <c r="I190" s="131"/>
      <c r="J190" s="168"/>
      <c r="K190" s="174"/>
      <c r="L190" s="195"/>
      <c r="M190" s="184" t="e">
        <f t="shared" si="87"/>
        <v>#DIV/0!</v>
      </c>
      <c r="N190" s="174"/>
      <c r="O190" s="195"/>
      <c r="P190" s="184" t="e">
        <f t="shared" si="88"/>
        <v>#DIV/0!</v>
      </c>
      <c r="Q190" s="174"/>
      <c r="R190" s="195"/>
      <c r="S190" s="184" t="e">
        <f t="shared" si="89"/>
        <v>#DIV/0!</v>
      </c>
      <c r="T190" s="170"/>
      <c r="U190" s="133"/>
      <c r="V190" s="133"/>
      <c r="W190" s="133"/>
      <c r="X190" s="133"/>
      <c r="Y190" s="133"/>
      <c r="Z190" s="133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61"/>
      <c r="AT190" s="193"/>
      <c r="AU190" s="136"/>
      <c r="AV190" s="184" t="e">
        <f t="shared" si="90"/>
        <v>#DIV/0!</v>
      </c>
      <c r="AW190" s="193"/>
      <c r="AX190" s="136"/>
      <c r="AY190" s="184" t="e">
        <f t="shared" si="91"/>
        <v>#DIV/0!</v>
      </c>
      <c r="AZ190" s="193"/>
      <c r="BA190" s="136"/>
      <c r="BB190" s="184" t="e">
        <f t="shared" si="92"/>
        <v>#DIV/0!</v>
      </c>
      <c r="BC190" s="153"/>
      <c r="BD190" s="136"/>
      <c r="BE190" s="136"/>
      <c r="BF190" s="136"/>
      <c r="BG190" s="136"/>
      <c r="BH190" s="136"/>
      <c r="BI190" s="136"/>
      <c r="BJ190" s="161"/>
      <c r="BK190" s="161"/>
      <c r="BL190" s="161"/>
      <c r="BM190" s="152"/>
      <c r="BN190" s="43">
        <f t="shared" si="63"/>
        <v>0</v>
      </c>
      <c r="BO190" s="43">
        <f t="shared" si="64"/>
        <v>0</v>
      </c>
      <c r="BP190" s="43" t="e">
        <f t="shared" si="65"/>
        <v>#DIV/0!</v>
      </c>
      <c r="BQ190" s="43">
        <f t="shared" si="66"/>
        <v>0</v>
      </c>
      <c r="BR190" s="43">
        <f t="shared" si="67"/>
        <v>0</v>
      </c>
      <c r="BS190" s="43" t="e">
        <f t="shared" si="68"/>
        <v>#DIV/0!</v>
      </c>
      <c r="BT190" s="43" t="e">
        <f>(#REF!*86400)/2</f>
        <v>#REF!</v>
      </c>
      <c r="BU190" s="43" t="e">
        <f t="shared" si="69"/>
        <v>#DIV/0!</v>
      </c>
      <c r="BV190" s="43" t="e">
        <f t="shared" si="70"/>
        <v>#VALUE!</v>
      </c>
      <c r="BW190" s="44" t="e">
        <f t="shared" si="71"/>
        <v>#REF!</v>
      </c>
      <c r="BX190" s="43" t="e">
        <f t="shared" si="72"/>
        <v>#VALUE!</v>
      </c>
      <c r="BY190" s="43" t="e">
        <f t="shared" si="73"/>
        <v>#VALUE!</v>
      </c>
      <c r="BZ190" s="44" t="e">
        <f t="shared" si="74"/>
        <v>#REF!</v>
      </c>
      <c r="CA190" s="44" t="e">
        <f t="shared" si="75"/>
        <v>#REF!</v>
      </c>
      <c r="CB190" t="str">
        <f t="shared" si="76"/>
        <v>19000100</v>
      </c>
      <c r="CC190" s="55">
        <f t="shared" si="77"/>
        <v>0</v>
      </c>
      <c r="CD190" s="114" t="e">
        <f t="shared" si="78"/>
        <v>#N/A</v>
      </c>
      <c r="CE190" s="114" t="e">
        <f t="shared" si="79"/>
        <v>#N/A</v>
      </c>
      <c r="CF190" s="114" t="e">
        <f t="shared" si="80"/>
        <v>#N/A</v>
      </c>
      <c r="CG190" s="114" t="e">
        <f t="shared" si="81"/>
        <v>#N/A</v>
      </c>
      <c r="CH190" s="114" t="e">
        <f t="shared" si="82"/>
        <v>#N/A</v>
      </c>
      <c r="CI190" s="114" t="e">
        <f t="shared" si="83"/>
        <v>#N/A</v>
      </c>
      <c r="CJ190" s="114" t="e">
        <f t="shared" si="84"/>
        <v>#N/A</v>
      </c>
      <c r="CK190" s="114" t="e">
        <f t="shared" si="85"/>
        <v>#N/A</v>
      </c>
      <c r="CL190" s="114" t="e">
        <f t="shared" si="86"/>
        <v>#N/A</v>
      </c>
    </row>
    <row r="191" spans="1:90">
      <c r="A191" s="149" t="str">
        <f t="shared" si="62"/>
        <v xml:space="preserve"> 19000100</v>
      </c>
      <c r="B191" s="153"/>
      <c r="C191" s="130"/>
      <c r="D191" s="136"/>
      <c r="E191" s="136"/>
      <c r="F191" s="136"/>
      <c r="G191" s="136"/>
      <c r="H191" s="136"/>
      <c r="I191" s="131"/>
      <c r="J191" s="168"/>
      <c r="K191" s="174"/>
      <c r="L191" s="195"/>
      <c r="M191" s="184" t="e">
        <f t="shared" si="87"/>
        <v>#DIV/0!</v>
      </c>
      <c r="N191" s="174"/>
      <c r="O191" s="195"/>
      <c r="P191" s="184" t="e">
        <f t="shared" si="88"/>
        <v>#DIV/0!</v>
      </c>
      <c r="Q191" s="174"/>
      <c r="R191" s="195"/>
      <c r="S191" s="184" t="e">
        <f t="shared" si="89"/>
        <v>#DIV/0!</v>
      </c>
      <c r="T191" s="170"/>
      <c r="U191" s="133"/>
      <c r="V191" s="133"/>
      <c r="W191" s="133"/>
      <c r="X191" s="133"/>
      <c r="Y191" s="133"/>
      <c r="Z191" s="133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61"/>
      <c r="AT191" s="193"/>
      <c r="AU191" s="136"/>
      <c r="AV191" s="184" t="e">
        <f t="shared" si="90"/>
        <v>#DIV/0!</v>
      </c>
      <c r="AW191" s="193"/>
      <c r="AX191" s="136"/>
      <c r="AY191" s="184" t="e">
        <f t="shared" si="91"/>
        <v>#DIV/0!</v>
      </c>
      <c r="AZ191" s="193"/>
      <c r="BA191" s="136"/>
      <c r="BB191" s="184" t="e">
        <f t="shared" si="92"/>
        <v>#DIV/0!</v>
      </c>
      <c r="BC191" s="153"/>
      <c r="BD191" s="136"/>
      <c r="BE191" s="136"/>
      <c r="BF191" s="136"/>
      <c r="BG191" s="136"/>
      <c r="BH191" s="136"/>
      <c r="BI191" s="136"/>
      <c r="BJ191" s="161"/>
      <c r="BK191" s="161"/>
      <c r="BL191" s="161"/>
      <c r="BM191" s="152"/>
      <c r="BN191" s="43">
        <f t="shared" si="63"/>
        <v>0</v>
      </c>
      <c r="BO191" s="43">
        <f t="shared" si="64"/>
        <v>0</v>
      </c>
      <c r="BP191" s="43" t="e">
        <f t="shared" si="65"/>
        <v>#DIV/0!</v>
      </c>
      <c r="BQ191" s="43">
        <f t="shared" si="66"/>
        <v>0</v>
      </c>
      <c r="BR191" s="43">
        <f t="shared" si="67"/>
        <v>0</v>
      </c>
      <c r="BS191" s="43" t="e">
        <f t="shared" si="68"/>
        <v>#DIV/0!</v>
      </c>
      <c r="BT191" s="43" t="e">
        <f>(#REF!*86400)/2</f>
        <v>#REF!</v>
      </c>
      <c r="BU191" s="43" t="e">
        <f t="shared" si="69"/>
        <v>#DIV/0!</v>
      </c>
      <c r="BV191" s="43" t="e">
        <f t="shared" si="70"/>
        <v>#VALUE!</v>
      </c>
      <c r="BW191" s="44" t="e">
        <f t="shared" si="71"/>
        <v>#REF!</v>
      </c>
      <c r="BX191" s="43" t="e">
        <f t="shared" si="72"/>
        <v>#VALUE!</v>
      </c>
      <c r="BY191" s="43" t="e">
        <f t="shared" si="73"/>
        <v>#VALUE!</v>
      </c>
      <c r="BZ191" s="44" t="e">
        <f t="shared" si="74"/>
        <v>#REF!</v>
      </c>
      <c r="CA191" s="44" t="e">
        <f t="shared" si="75"/>
        <v>#REF!</v>
      </c>
      <c r="CB191" t="str">
        <f t="shared" si="76"/>
        <v>19000100</v>
      </c>
      <c r="CC191" s="55">
        <f t="shared" si="77"/>
        <v>0</v>
      </c>
      <c r="CD191" s="114" t="e">
        <f t="shared" si="78"/>
        <v>#N/A</v>
      </c>
      <c r="CE191" s="114" t="e">
        <f t="shared" si="79"/>
        <v>#N/A</v>
      </c>
      <c r="CF191" s="114" t="e">
        <f t="shared" si="80"/>
        <v>#N/A</v>
      </c>
      <c r="CG191" s="114" t="e">
        <f t="shared" si="81"/>
        <v>#N/A</v>
      </c>
      <c r="CH191" s="114" t="e">
        <f t="shared" si="82"/>
        <v>#N/A</v>
      </c>
      <c r="CI191" s="114" t="e">
        <f t="shared" si="83"/>
        <v>#N/A</v>
      </c>
      <c r="CJ191" s="114" t="e">
        <f t="shared" si="84"/>
        <v>#N/A</v>
      </c>
      <c r="CK191" s="114" t="e">
        <f t="shared" si="85"/>
        <v>#N/A</v>
      </c>
      <c r="CL191" s="114" t="e">
        <f t="shared" si="86"/>
        <v>#N/A</v>
      </c>
    </row>
    <row r="192" spans="1:90">
      <c r="A192" s="149" t="str">
        <f t="shared" si="62"/>
        <v xml:space="preserve"> 19000100</v>
      </c>
      <c r="B192" s="153"/>
      <c r="C192" s="130"/>
      <c r="D192" s="136"/>
      <c r="E192" s="136"/>
      <c r="F192" s="136"/>
      <c r="G192" s="136"/>
      <c r="H192" s="136"/>
      <c r="I192" s="131"/>
      <c r="J192" s="168"/>
      <c r="K192" s="174"/>
      <c r="L192" s="195"/>
      <c r="M192" s="184" t="e">
        <f t="shared" si="87"/>
        <v>#DIV/0!</v>
      </c>
      <c r="N192" s="174"/>
      <c r="O192" s="195"/>
      <c r="P192" s="184" t="e">
        <f t="shared" si="88"/>
        <v>#DIV/0!</v>
      </c>
      <c r="Q192" s="174"/>
      <c r="R192" s="195"/>
      <c r="S192" s="184" t="e">
        <f t="shared" si="89"/>
        <v>#DIV/0!</v>
      </c>
      <c r="T192" s="170"/>
      <c r="U192" s="133"/>
      <c r="V192" s="133"/>
      <c r="W192" s="133"/>
      <c r="X192" s="133"/>
      <c r="Y192" s="133"/>
      <c r="Z192" s="133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61"/>
      <c r="AT192" s="193"/>
      <c r="AU192" s="136"/>
      <c r="AV192" s="184" t="e">
        <f t="shared" si="90"/>
        <v>#DIV/0!</v>
      </c>
      <c r="AW192" s="193"/>
      <c r="AX192" s="136"/>
      <c r="AY192" s="184" t="e">
        <f t="shared" si="91"/>
        <v>#DIV/0!</v>
      </c>
      <c r="AZ192" s="193"/>
      <c r="BA192" s="136"/>
      <c r="BB192" s="184" t="e">
        <f t="shared" si="92"/>
        <v>#DIV/0!</v>
      </c>
      <c r="BC192" s="153"/>
      <c r="BD192" s="136"/>
      <c r="BE192" s="136"/>
      <c r="BF192" s="136"/>
      <c r="BG192" s="136"/>
      <c r="BH192" s="136"/>
      <c r="BI192" s="136"/>
      <c r="BJ192" s="161"/>
      <c r="BK192" s="161"/>
      <c r="BL192" s="161"/>
      <c r="BM192" s="152"/>
      <c r="BN192" s="43">
        <f t="shared" si="63"/>
        <v>0</v>
      </c>
      <c r="BO192" s="43">
        <f t="shared" si="64"/>
        <v>0</v>
      </c>
      <c r="BP192" s="43" t="e">
        <f t="shared" si="65"/>
        <v>#DIV/0!</v>
      </c>
      <c r="BQ192" s="43">
        <f t="shared" si="66"/>
        <v>0</v>
      </c>
      <c r="BR192" s="43">
        <f t="shared" si="67"/>
        <v>0</v>
      </c>
      <c r="BS192" s="43" t="e">
        <f t="shared" si="68"/>
        <v>#DIV/0!</v>
      </c>
      <c r="BT192" s="43" t="e">
        <f>(#REF!*86400)/2</f>
        <v>#REF!</v>
      </c>
      <c r="BU192" s="43" t="e">
        <f t="shared" si="69"/>
        <v>#DIV/0!</v>
      </c>
      <c r="BV192" s="43" t="e">
        <f t="shared" si="70"/>
        <v>#VALUE!</v>
      </c>
      <c r="BW192" s="44" t="e">
        <f t="shared" si="71"/>
        <v>#REF!</v>
      </c>
      <c r="BX192" s="43" t="e">
        <f t="shared" si="72"/>
        <v>#VALUE!</v>
      </c>
      <c r="BY192" s="43" t="e">
        <f t="shared" si="73"/>
        <v>#VALUE!</v>
      </c>
      <c r="BZ192" s="44" t="e">
        <f t="shared" si="74"/>
        <v>#REF!</v>
      </c>
      <c r="CA192" s="44" t="e">
        <f t="shared" si="75"/>
        <v>#REF!</v>
      </c>
      <c r="CB192" t="str">
        <f t="shared" si="76"/>
        <v>19000100</v>
      </c>
      <c r="CC192" s="55">
        <f t="shared" si="77"/>
        <v>0</v>
      </c>
      <c r="CD192" s="114" t="e">
        <f t="shared" si="78"/>
        <v>#N/A</v>
      </c>
      <c r="CE192" s="114" t="e">
        <f t="shared" si="79"/>
        <v>#N/A</v>
      </c>
      <c r="CF192" s="114" t="e">
        <f t="shared" si="80"/>
        <v>#N/A</v>
      </c>
      <c r="CG192" s="114" t="e">
        <f t="shared" si="81"/>
        <v>#N/A</v>
      </c>
      <c r="CH192" s="114" t="e">
        <f t="shared" si="82"/>
        <v>#N/A</v>
      </c>
      <c r="CI192" s="114" t="e">
        <f t="shared" si="83"/>
        <v>#N/A</v>
      </c>
      <c r="CJ192" s="114" t="e">
        <f t="shared" si="84"/>
        <v>#N/A</v>
      </c>
      <c r="CK192" s="114" t="e">
        <f t="shared" si="85"/>
        <v>#N/A</v>
      </c>
      <c r="CL192" s="114" t="e">
        <f t="shared" si="86"/>
        <v>#N/A</v>
      </c>
    </row>
    <row r="193" spans="1:90">
      <c r="A193" s="149" t="str">
        <f t="shared" si="62"/>
        <v xml:space="preserve"> 19000100</v>
      </c>
      <c r="B193" s="153"/>
      <c r="C193" s="130"/>
      <c r="D193" s="136"/>
      <c r="E193" s="136"/>
      <c r="F193" s="136"/>
      <c r="G193" s="136"/>
      <c r="H193" s="136"/>
      <c r="I193" s="131"/>
      <c r="J193" s="168"/>
      <c r="K193" s="174"/>
      <c r="L193" s="195"/>
      <c r="M193" s="184" t="e">
        <f t="shared" si="87"/>
        <v>#DIV/0!</v>
      </c>
      <c r="N193" s="174"/>
      <c r="O193" s="195"/>
      <c r="P193" s="184" t="e">
        <f t="shared" si="88"/>
        <v>#DIV/0!</v>
      </c>
      <c r="Q193" s="174"/>
      <c r="R193" s="195"/>
      <c r="S193" s="184" t="e">
        <f t="shared" si="89"/>
        <v>#DIV/0!</v>
      </c>
      <c r="T193" s="170"/>
      <c r="U193" s="133"/>
      <c r="V193" s="133"/>
      <c r="W193" s="133"/>
      <c r="X193" s="133"/>
      <c r="Y193" s="133"/>
      <c r="Z193" s="133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61"/>
      <c r="AT193" s="193"/>
      <c r="AU193" s="136"/>
      <c r="AV193" s="184" t="e">
        <f t="shared" si="90"/>
        <v>#DIV/0!</v>
      </c>
      <c r="AW193" s="193"/>
      <c r="AX193" s="136"/>
      <c r="AY193" s="184" t="e">
        <f t="shared" si="91"/>
        <v>#DIV/0!</v>
      </c>
      <c r="AZ193" s="193"/>
      <c r="BA193" s="136"/>
      <c r="BB193" s="184" t="e">
        <f t="shared" si="92"/>
        <v>#DIV/0!</v>
      </c>
      <c r="BC193" s="153"/>
      <c r="BD193" s="136"/>
      <c r="BE193" s="136"/>
      <c r="BF193" s="136"/>
      <c r="BG193" s="136"/>
      <c r="BH193" s="136"/>
      <c r="BI193" s="136"/>
      <c r="BJ193" s="161"/>
      <c r="BK193" s="161"/>
      <c r="BL193" s="161"/>
      <c r="BM193" s="152"/>
      <c r="BN193" s="43">
        <f t="shared" si="63"/>
        <v>0</v>
      </c>
      <c r="BO193" s="43">
        <f t="shared" si="64"/>
        <v>0</v>
      </c>
      <c r="BP193" s="43" t="e">
        <f t="shared" si="65"/>
        <v>#DIV/0!</v>
      </c>
      <c r="BQ193" s="43">
        <f t="shared" si="66"/>
        <v>0</v>
      </c>
      <c r="BR193" s="43">
        <f t="shared" si="67"/>
        <v>0</v>
      </c>
      <c r="BS193" s="43" t="e">
        <f t="shared" si="68"/>
        <v>#DIV/0!</v>
      </c>
      <c r="BT193" s="43" t="e">
        <f>(#REF!*86400)/2</f>
        <v>#REF!</v>
      </c>
      <c r="BU193" s="43" t="e">
        <f t="shared" si="69"/>
        <v>#DIV/0!</v>
      </c>
      <c r="BV193" s="43" t="e">
        <f t="shared" si="70"/>
        <v>#VALUE!</v>
      </c>
      <c r="BW193" s="44" t="e">
        <f t="shared" si="71"/>
        <v>#REF!</v>
      </c>
      <c r="BX193" s="43" t="e">
        <f t="shared" si="72"/>
        <v>#VALUE!</v>
      </c>
      <c r="BY193" s="43" t="e">
        <f t="shared" si="73"/>
        <v>#VALUE!</v>
      </c>
      <c r="BZ193" s="44" t="e">
        <f t="shared" si="74"/>
        <v>#REF!</v>
      </c>
      <c r="CA193" s="44" t="e">
        <f t="shared" si="75"/>
        <v>#REF!</v>
      </c>
      <c r="CB193" t="str">
        <f t="shared" si="76"/>
        <v>19000100</v>
      </c>
      <c r="CC193" s="55">
        <f t="shared" si="77"/>
        <v>0</v>
      </c>
      <c r="CD193" s="114" t="e">
        <f t="shared" si="78"/>
        <v>#N/A</v>
      </c>
      <c r="CE193" s="114" t="e">
        <f t="shared" si="79"/>
        <v>#N/A</v>
      </c>
      <c r="CF193" s="114" t="e">
        <f t="shared" si="80"/>
        <v>#N/A</v>
      </c>
      <c r="CG193" s="114" t="e">
        <f t="shared" si="81"/>
        <v>#N/A</v>
      </c>
      <c r="CH193" s="114" t="e">
        <f t="shared" si="82"/>
        <v>#N/A</v>
      </c>
      <c r="CI193" s="114" t="e">
        <f t="shared" si="83"/>
        <v>#N/A</v>
      </c>
      <c r="CJ193" s="114" t="e">
        <f t="shared" si="84"/>
        <v>#N/A</v>
      </c>
      <c r="CK193" s="114" t="e">
        <f t="shared" si="85"/>
        <v>#N/A</v>
      </c>
      <c r="CL193" s="114" t="e">
        <f t="shared" si="86"/>
        <v>#N/A</v>
      </c>
    </row>
    <row r="194" spans="1:90">
      <c r="A194" s="149" t="str">
        <f t="shared" si="62"/>
        <v xml:space="preserve"> 19000100</v>
      </c>
      <c r="B194" s="153"/>
      <c r="C194" s="130"/>
      <c r="D194" s="136"/>
      <c r="E194" s="136"/>
      <c r="F194" s="136"/>
      <c r="G194" s="136"/>
      <c r="H194" s="136"/>
      <c r="I194" s="131"/>
      <c r="J194" s="168"/>
      <c r="K194" s="174"/>
      <c r="L194" s="195"/>
      <c r="M194" s="184" t="e">
        <f t="shared" si="87"/>
        <v>#DIV/0!</v>
      </c>
      <c r="N194" s="174"/>
      <c r="O194" s="195"/>
      <c r="P194" s="184" t="e">
        <f t="shared" si="88"/>
        <v>#DIV/0!</v>
      </c>
      <c r="Q194" s="174"/>
      <c r="R194" s="195"/>
      <c r="S194" s="184" t="e">
        <f t="shared" si="89"/>
        <v>#DIV/0!</v>
      </c>
      <c r="T194" s="170"/>
      <c r="U194" s="133"/>
      <c r="V194" s="133"/>
      <c r="W194" s="133"/>
      <c r="X194" s="133"/>
      <c r="Y194" s="133"/>
      <c r="Z194" s="133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61"/>
      <c r="AT194" s="193"/>
      <c r="AU194" s="136"/>
      <c r="AV194" s="184" t="e">
        <f t="shared" si="90"/>
        <v>#DIV/0!</v>
      </c>
      <c r="AW194" s="193"/>
      <c r="AX194" s="136"/>
      <c r="AY194" s="184" t="e">
        <f t="shared" si="91"/>
        <v>#DIV/0!</v>
      </c>
      <c r="AZ194" s="193"/>
      <c r="BA194" s="136"/>
      <c r="BB194" s="184" t="e">
        <f t="shared" si="92"/>
        <v>#DIV/0!</v>
      </c>
      <c r="BC194" s="153"/>
      <c r="BD194" s="136"/>
      <c r="BE194" s="136"/>
      <c r="BF194" s="136"/>
      <c r="BG194" s="136"/>
      <c r="BH194" s="136"/>
      <c r="BI194" s="136"/>
      <c r="BJ194" s="161"/>
      <c r="BK194" s="161"/>
      <c r="BL194" s="161"/>
      <c r="BM194" s="152"/>
      <c r="BN194" s="43">
        <f t="shared" si="63"/>
        <v>0</v>
      </c>
      <c r="BO194" s="43">
        <f t="shared" si="64"/>
        <v>0</v>
      </c>
      <c r="BP194" s="43" t="e">
        <f t="shared" si="65"/>
        <v>#DIV/0!</v>
      </c>
      <c r="BQ194" s="43">
        <f t="shared" si="66"/>
        <v>0</v>
      </c>
      <c r="BR194" s="43">
        <f t="shared" si="67"/>
        <v>0</v>
      </c>
      <c r="BS194" s="43" t="e">
        <f t="shared" si="68"/>
        <v>#DIV/0!</v>
      </c>
      <c r="BT194" s="43" t="e">
        <f>(#REF!*86400)/2</f>
        <v>#REF!</v>
      </c>
      <c r="BU194" s="43" t="e">
        <f t="shared" si="69"/>
        <v>#DIV/0!</v>
      </c>
      <c r="BV194" s="43" t="e">
        <f t="shared" si="70"/>
        <v>#VALUE!</v>
      </c>
      <c r="BW194" s="44" t="e">
        <f t="shared" si="71"/>
        <v>#REF!</v>
      </c>
      <c r="BX194" s="43" t="e">
        <f t="shared" si="72"/>
        <v>#VALUE!</v>
      </c>
      <c r="BY194" s="43" t="e">
        <f t="shared" si="73"/>
        <v>#VALUE!</v>
      </c>
      <c r="BZ194" s="44" t="e">
        <f t="shared" si="74"/>
        <v>#REF!</v>
      </c>
      <c r="CA194" s="44" t="e">
        <f t="shared" si="75"/>
        <v>#REF!</v>
      </c>
      <c r="CB194" t="str">
        <f t="shared" si="76"/>
        <v>19000100</v>
      </c>
      <c r="CC194" s="55">
        <f t="shared" si="77"/>
        <v>0</v>
      </c>
      <c r="CD194" s="114" t="e">
        <f t="shared" si="78"/>
        <v>#N/A</v>
      </c>
      <c r="CE194" s="114" t="e">
        <f t="shared" si="79"/>
        <v>#N/A</v>
      </c>
      <c r="CF194" s="114" t="e">
        <f t="shared" si="80"/>
        <v>#N/A</v>
      </c>
      <c r="CG194" s="114" t="e">
        <f t="shared" si="81"/>
        <v>#N/A</v>
      </c>
      <c r="CH194" s="114" t="e">
        <f t="shared" si="82"/>
        <v>#N/A</v>
      </c>
      <c r="CI194" s="114" t="e">
        <f t="shared" si="83"/>
        <v>#N/A</v>
      </c>
      <c r="CJ194" s="114" t="e">
        <f t="shared" si="84"/>
        <v>#N/A</v>
      </c>
      <c r="CK194" s="114" t="e">
        <f t="shared" si="85"/>
        <v>#N/A</v>
      </c>
      <c r="CL194" s="114" t="e">
        <f t="shared" si="86"/>
        <v>#N/A</v>
      </c>
    </row>
    <row r="195" spans="1:90">
      <c r="A195" s="149" t="str">
        <f t="shared" si="62"/>
        <v xml:space="preserve"> 19000100</v>
      </c>
      <c r="B195" s="153"/>
      <c r="C195" s="130"/>
      <c r="D195" s="136"/>
      <c r="E195" s="136"/>
      <c r="F195" s="136"/>
      <c r="G195" s="136"/>
      <c r="H195" s="136"/>
      <c r="I195" s="131"/>
      <c r="J195" s="168"/>
      <c r="K195" s="174"/>
      <c r="L195" s="195"/>
      <c r="M195" s="184" t="e">
        <f t="shared" si="87"/>
        <v>#DIV/0!</v>
      </c>
      <c r="N195" s="174"/>
      <c r="O195" s="195"/>
      <c r="P195" s="184" t="e">
        <f t="shared" si="88"/>
        <v>#DIV/0!</v>
      </c>
      <c r="Q195" s="174"/>
      <c r="R195" s="195"/>
      <c r="S195" s="184" t="e">
        <f t="shared" si="89"/>
        <v>#DIV/0!</v>
      </c>
      <c r="T195" s="170"/>
      <c r="U195" s="133"/>
      <c r="V195" s="133"/>
      <c r="W195" s="133"/>
      <c r="X195" s="133"/>
      <c r="Y195" s="133"/>
      <c r="Z195" s="133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61"/>
      <c r="AT195" s="193"/>
      <c r="AU195" s="136"/>
      <c r="AV195" s="184" t="e">
        <f t="shared" si="90"/>
        <v>#DIV/0!</v>
      </c>
      <c r="AW195" s="193"/>
      <c r="AX195" s="136"/>
      <c r="AY195" s="184" t="e">
        <f t="shared" si="91"/>
        <v>#DIV/0!</v>
      </c>
      <c r="AZ195" s="193"/>
      <c r="BA195" s="136"/>
      <c r="BB195" s="184" t="e">
        <f t="shared" si="92"/>
        <v>#DIV/0!</v>
      </c>
      <c r="BC195" s="153"/>
      <c r="BD195" s="136"/>
      <c r="BE195" s="136"/>
      <c r="BF195" s="136"/>
      <c r="BG195" s="136"/>
      <c r="BH195" s="136"/>
      <c r="BI195" s="136"/>
      <c r="BJ195" s="161"/>
      <c r="BK195" s="161"/>
      <c r="BL195" s="161"/>
      <c r="BM195" s="152"/>
      <c r="BN195" s="43">
        <f t="shared" si="63"/>
        <v>0</v>
      </c>
      <c r="BO195" s="43">
        <f t="shared" si="64"/>
        <v>0</v>
      </c>
      <c r="BP195" s="43" t="e">
        <f t="shared" si="65"/>
        <v>#DIV/0!</v>
      </c>
      <c r="BQ195" s="43">
        <f t="shared" si="66"/>
        <v>0</v>
      </c>
      <c r="BR195" s="43">
        <f t="shared" si="67"/>
        <v>0</v>
      </c>
      <c r="BS195" s="43" t="e">
        <f t="shared" si="68"/>
        <v>#DIV/0!</v>
      </c>
      <c r="BT195" s="43" t="e">
        <f>(#REF!*86400)/2</f>
        <v>#REF!</v>
      </c>
      <c r="BU195" s="43" t="e">
        <f t="shared" si="69"/>
        <v>#DIV/0!</v>
      </c>
      <c r="BV195" s="43" t="e">
        <f t="shared" si="70"/>
        <v>#VALUE!</v>
      </c>
      <c r="BW195" s="44" t="e">
        <f t="shared" si="71"/>
        <v>#REF!</v>
      </c>
      <c r="BX195" s="43" t="e">
        <f t="shared" si="72"/>
        <v>#VALUE!</v>
      </c>
      <c r="BY195" s="43" t="e">
        <f t="shared" si="73"/>
        <v>#VALUE!</v>
      </c>
      <c r="BZ195" s="44" t="e">
        <f t="shared" si="74"/>
        <v>#REF!</v>
      </c>
      <c r="CA195" s="44" t="e">
        <f t="shared" si="75"/>
        <v>#REF!</v>
      </c>
      <c r="CB195" t="str">
        <f t="shared" si="76"/>
        <v>19000100</v>
      </c>
      <c r="CC195" s="55">
        <f t="shared" si="77"/>
        <v>0</v>
      </c>
      <c r="CD195" s="114" t="e">
        <f t="shared" si="78"/>
        <v>#N/A</v>
      </c>
      <c r="CE195" s="114" t="e">
        <f t="shared" si="79"/>
        <v>#N/A</v>
      </c>
      <c r="CF195" s="114" t="e">
        <f t="shared" si="80"/>
        <v>#N/A</v>
      </c>
      <c r="CG195" s="114" t="e">
        <f t="shared" si="81"/>
        <v>#N/A</v>
      </c>
      <c r="CH195" s="114" t="e">
        <f t="shared" si="82"/>
        <v>#N/A</v>
      </c>
      <c r="CI195" s="114" t="e">
        <f t="shared" si="83"/>
        <v>#N/A</v>
      </c>
      <c r="CJ195" s="114" t="e">
        <f t="shared" si="84"/>
        <v>#N/A</v>
      </c>
      <c r="CK195" s="114" t="e">
        <f t="shared" si="85"/>
        <v>#N/A</v>
      </c>
      <c r="CL195" s="114" t="e">
        <f t="shared" si="86"/>
        <v>#N/A</v>
      </c>
    </row>
    <row r="196" spans="1:90">
      <c r="A196" s="149" t="str">
        <f t="shared" si="62"/>
        <v xml:space="preserve"> 19000100</v>
      </c>
      <c r="B196" s="153"/>
      <c r="C196" s="130"/>
      <c r="D196" s="136"/>
      <c r="E196" s="136"/>
      <c r="F196" s="136"/>
      <c r="G196" s="136"/>
      <c r="H196" s="136"/>
      <c r="I196" s="131"/>
      <c r="J196" s="168"/>
      <c r="K196" s="174"/>
      <c r="L196" s="195"/>
      <c r="M196" s="184" t="e">
        <f t="shared" si="87"/>
        <v>#DIV/0!</v>
      </c>
      <c r="N196" s="174"/>
      <c r="O196" s="195"/>
      <c r="P196" s="184" t="e">
        <f t="shared" si="88"/>
        <v>#DIV/0!</v>
      </c>
      <c r="Q196" s="174"/>
      <c r="R196" s="195"/>
      <c r="S196" s="184" t="e">
        <f t="shared" si="89"/>
        <v>#DIV/0!</v>
      </c>
      <c r="T196" s="170"/>
      <c r="U196" s="133"/>
      <c r="V196" s="133"/>
      <c r="W196" s="133"/>
      <c r="X196" s="133"/>
      <c r="Y196" s="133"/>
      <c r="Z196" s="133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61"/>
      <c r="AT196" s="193"/>
      <c r="AU196" s="136"/>
      <c r="AV196" s="184" t="e">
        <f t="shared" si="90"/>
        <v>#DIV/0!</v>
      </c>
      <c r="AW196" s="193"/>
      <c r="AX196" s="136"/>
      <c r="AY196" s="184" t="e">
        <f t="shared" si="91"/>
        <v>#DIV/0!</v>
      </c>
      <c r="AZ196" s="193"/>
      <c r="BA196" s="136"/>
      <c r="BB196" s="184" t="e">
        <f t="shared" si="92"/>
        <v>#DIV/0!</v>
      </c>
      <c r="BC196" s="153"/>
      <c r="BD196" s="136"/>
      <c r="BE196" s="136"/>
      <c r="BF196" s="136"/>
      <c r="BG196" s="136"/>
      <c r="BH196" s="136"/>
      <c r="BI196" s="136"/>
      <c r="BJ196" s="161"/>
      <c r="BK196" s="161"/>
      <c r="BL196" s="161"/>
      <c r="BM196" s="152"/>
      <c r="BN196" s="43">
        <f t="shared" si="63"/>
        <v>0</v>
      </c>
      <c r="BO196" s="43">
        <f t="shared" si="64"/>
        <v>0</v>
      </c>
      <c r="BP196" s="43" t="e">
        <f t="shared" si="65"/>
        <v>#DIV/0!</v>
      </c>
      <c r="BQ196" s="43">
        <f t="shared" si="66"/>
        <v>0</v>
      </c>
      <c r="BR196" s="43">
        <f t="shared" si="67"/>
        <v>0</v>
      </c>
      <c r="BS196" s="43" t="e">
        <f t="shared" si="68"/>
        <v>#DIV/0!</v>
      </c>
      <c r="BT196" s="43" t="e">
        <f>(#REF!*86400)/2</f>
        <v>#REF!</v>
      </c>
      <c r="BU196" s="43" t="e">
        <f t="shared" si="69"/>
        <v>#DIV/0!</v>
      </c>
      <c r="BV196" s="43" t="e">
        <f t="shared" si="70"/>
        <v>#VALUE!</v>
      </c>
      <c r="BW196" s="44" t="e">
        <f t="shared" si="71"/>
        <v>#REF!</v>
      </c>
      <c r="BX196" s="43" t="e">
        <f t="shared" si="72"/>
        <v>#VALUE!</v>
      </c>
      <c r="BY196" s="43" t="e">
        <f t="shared" si="73"/>
        <v>#VALUE!</v>
      </c>
      <c r="BZ196" s="44" t="e">
        <f t="shared" si="74"/>
        <v>#REF!</v>
      </c>
      <c r="CA196" s="44" t="e">
        <f t="shared" si="75"/>
        <v>#REF!</v>
      </c>
      <c r="CB196" t="str">
        <f t="shared" si="76"/>
        <v>19000100</v>
      </c>
      <c r="CC196" s="55">
        <f t="shared" si="77"/>
        <v>0</v>
      </c>
      <c r="CD196" s="114" t="e">
        <f t="shared" si="78"/>
        <v>#N/A</v>
      </c>
      <c r="CE196" s="114" t="e">
        <f t="shared" si="79"/>
        <v>#N/A</v>
      </c>
      <c r="CF196" s="114" t="e">
        <f t="shared" si="80"/>
        <v>#N/A</v>
      </c>
      <c r="CG196" s="114" t="e">
        <f t="shared" si="81"/>
        <v>#N/A</v>
      </c>
      <c r="CH196" s="114" t="e">
        <f t="shared" si="82"/>
        <v>#N/A</v>
      </c>
      <c r="CI196" s="114" t="e">
        <f t="shared" si="83"/>
        <v>#N/A</v>
      </c>
      <c r="CJ196" s="114" t="e">
        <f t="shared" si="84"/>
        <v>#N/A</v>
      </c>
      <c r="CK196" s="114" t="e">
        <f t="shared" si="85"/>
        <v>#N/A</v>
      </c>
      <c r="CL196" s="114" t="e">
        <f t="shared" si="86"/>
        <v>#N/A</v>
      </c>
    </row>
    <row r="197" spans="1:90">
      <c r="A197" s="149" t="str">
        <f t="shared" si="62"/>
        <v xml:space="preserve"> 19000100</v>
      </c>
      <c r="B197" s="153"/>
      <c r="C197" s="130"/>
      <c r="D197" s="136"/>
      <c r="E197" s="136"/>
      <c r="F197" s="136"/>
      <c r="G197" s="136"/>
      <c r="H197" s="136"/>
      <c r="I197" s="131"/>
      <c r="J197" s="168"/>
      <c r="K197" s="174"/>
      <c r="L197" s="195"/>
      <c r="M197" s="184" t="e">
        <f t="shared" si="87"/>
        <v>#DIV/0!</v>
      </c>
      <c r="N197" s="174"/>
      <c r="O197" s="195"/>
      <c r="P197" s="184" t="e">
        <f t="shared" si="88"/>
        <v>#DIV/0!</v>
      </c>
      <c r="Q197" s="174"/>
      <c r="R197" s="195"/>
      <c r="S197" s="184" t="e">
        <f t="shared" si="89"/>
        <v>#DIV/0!</v>
      </c>
      <c r="T197" s="170"/>
      <c r="U197" s="133"/>
      <c r="V197" s="133"/>
      <c r="W197" s="133"/>
      <c r="X197" s="133"/>
      <c r="Y197" s="133"/>
      <c r="Z197" s="133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61"/>
      <c r="AT197" s="193"/>
      <c r="AU197" s="136"/>
      <c r="AV197" s="184" t="e">
        <f t="shared" si="90"/>
        <v>#DIV/0!</v>
      </c>
      <c r="AW197" s="193"/>
      <c r="AX197" s="136"/>
      <c r="AY197" s="184" t="e">
        <f t="shared" si="91"/>
        <v>#DIV/0!</v>
      </c>
      <c r="AZ197" s="193"/>
      <c r="BA197" s="136"/>
      <c r="BB197" s="184" t="e">
        <f t="shared" si="92"/>
        <v>#DIV/0!</v>
      </c>
      <c r="BC197" s="153"/>
      <c r="BD197" s="136"/>
      <c r="BE197" s="136"/>
      <c r="BF197" s="136"/>
      <c r="BG197" s="136"/>
      <c r="BH197" s="136"/>
      <c r="BI197" s="136"/>
      <c r="BJ197" s="161"/>
      <c r="BK197" s="161"/>
      <c r="BL197" s="161"/>
      <c r="BM197" s="152"/>
      <c r="BN197" s="43">
        <f t="shared" si="63"/>
        <v>0</v>
      </c>
      <c r="BO197" s="43">
        <f t="shared" si="64"/>
        <v>0</v>
      </c>
      <c r="BP197" s="43" t="e">
        <f t="shared" si="65"/>
        <v>#DIV/0!</v>
      </c>
      <c r="BQ197" s="43">
        <f t="shared" si="66"/>
        <v>0</v>
      </c>
      <c r="BR197" s="43">
        <f t="shared" si="67"/>
        <v>0</v>
      </c>
      <c r="BS197" s="43" t="e">
        <f t="shared" si="68"/>
        <v>#DIV/0!</v>
      </c>
      <c r="BT197" s="43" t="e">
        <f>(#REF!*86400)/2</f>
        <v>#REF!</v>
      </c>
      <c r="BU197" s="43" t="e">
        <f t="shared" si="69"/>
        <v>#DIV/0!</v>
      </c>
      <c r="BV197" s="43" t="e">
        <f t="shared" si="70"/>
        <v>#VALUE!</v>
      </c>
      <c r="BW197" s="44" t="e">
        <f t="shared" si="71"/>
        <v>#REF!</v>
      </c>
      <c r="BX197" s="43" t="e">
        <f t="shared" si="72"/>
        <v>#VALUE!</v>
      </c>
      <c r="BY197" s="43" t="e">
        <f t="shared" si="73"/>
        <v>#VALUE!</v>
      </c>
      <c r="BZ197" s="44" t="e">
        <f t="shared" si="74"/>
        <v>#REF!</v>
      </c>
      <c r="CA197" s="44" t="e">
        <f t="shared" si="75"/>
        <v>#REF!</v>
      </c>
      <c r="CB197" t="str">
        <f t="shared" si="76"/>
        <v>19000100</v>
      </c>
      <c r="CC197" s="55">
        <f t="shared" si="77"/>
        <v>0</v>
      </c>
      <c r="CD197" s="114" t="e">
        <f t="shared" si="78"/>
        <v>#N/A</v>
      </c>
      <c r="CE197" s="114" t="e">
        <f t="shared" si="79"/>
        <v>#N/A</v>
      </c>
      <c r="CF197" s="114" t="e">
        <f t="shared" si="80"/>
        <v>#N/A</v>
      </c>
      <c r="CG197" s="114" t="e">
        <f t="shared" si="81"/>
        <v>#N/A</v>
      </c>
      <c r="CH197" s="114" t="e">
        <f t="shared" si="82"/>
        <v>#N/A</v>
      </c>
      <c r="CI197" s="114" t="e">
        <f t="shared" si="83"/>
        <v>#N/A</v>
      </c>
      <c r="CJ197" s="114" t="e">
        <f t="shared" si="84"/>
        <v>#N/A</v>
      </c>
      <c r="CK197" s="114" t="e">
        <f t="shared" si="85"/>
        <v>#N/A</v>
      </c>
      <c r="CL197" s="114" t="e">
        <f t="shared" si="86"/>
        <v>#N/A</v>
      </c>
    </row>
    <row r="198" spans="1:90">
      <c r="A198" s="149" t="str">
        <f t="shared" si="62"/>
        <v xml:space="preserve"> 19000100</v>
      </c>
      <c r="B198" s="153"/>
      <c r="C198" s="130"/>
      <c r="D198" s="136"/>
      <c r="E198" s="136"/>
      <c r="F198" s="136"/>
      <c r="G198" s="136"/>
      <c r="H198" s="136"/>
      <c r="I198" s="131"/>
      <c r="J198" s="168"/>
      <c r="K198" s="174"/>
      <c r="L198" s="195"/>
      <c r="M198" s="184" t="e">
        <f t="shared" si="87"/>
        <v>#DIV/0!</v>
      </c>
      <c r="N198" s="174"/>
      <c r="O198" s="195"/>
      <c r="P198" s="184" t="e">
        <f t="shared" si="88"/>
        <v>#DIV/0!</v>
      </c>
      <c r="Q198" s="174"/>
      <c r="R198" s="195"/>
      <c r="S198" s="184" t="e">
        <f t="shared" si="89"/>
        <v>#DIV/0!</v>
      </c>
      <c r="T198" s="170"/>
      <c r="U198" s="133"/>
      <c r="V198" s="133"/>
      <c r="W198" s="133"/>
      <c r="X198" s="133"/>
      <c r="Y198" s="133"/>
      <c r="Z198" s="133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61"/>
      <c r="AT198" s="193"/>
      <c r="AU198" s="136"/>
      <c r="AV198" s="184" t="e">
        <f t="shared" si="90"/>
        <v>#DIV/0!</v>
      </c>
      <c r="AW198" s="193"/>
      <c r="AX198" s="136"/>
      <c r="AY198" s="184" t="e">
        <f t="shared" si="91"/>
        <v>#DIV/0!</v>
      </c>
      <c r="AZ198" s="193"/>
      <c r="BA198" s="136"/>
      <c r="BB198" s="184" t="e">
        <f t="shared" si="92"/>
        <v>#DIV/0!</v>
      </c>
      <c r="BC198" s="153"/>
      <c r="BD198" s="136"/>
      <c r="BE198" s="136"/>
      <c r="BF198" s="136"/>
      <c r="BG198" s="136"/>
      <c r="BH198" s="136"/>
      <c r="BI198" s="136"/>
      <c r="BJ198" s="161"/>
      <c r="BK198" s="161"/>
      <c r="BL198" s="161"/>
      <c r="BM198" s="152"/>
      <c r="BN198" s="43">
        <f t="shared" si="63"/>
        <v>0</v>
      </c>
      <c r="BO198" s="43">
        <f t="shared" si="64"/>
        <v>0</v>
      </c>
      <c r="BP198" s="43" t="e">
        <f t="shared" si="65"/>
        <v>#DIV/0!</v>
      </c>
      <c r="BQ198" s="43">
        <f t="shared" si="66"/>
        <v>0</v>
      </c>
      <c r="BR198" s="43">
        <f t="shared" si="67"/>
        <v>0</v>
      </c>
      <c r="BS198" s="43" t="e">
        <f t="shared" si="68"/>
        <v>#DIV/0!</v>
      </c>
      <c r="BT198" s="43" t="e">
        <f>(#REF!*86400)/2</f>
        <v>#REF!</v>
      </c>
      <c r="BU198" s="43" t="e">
        <f t="shared" si="69"/>
        <v>#DIV/0!</v>
      </c>
      <c r="BV198" s="43" t="e">
        <f t="shared" si="70"/>
        <v>#VALUE!</v>
      </c>
      <c r="BW198" s="44" t="e">
        <f t="shared" si="71"/>
        <v>#REF!</v>
      </c>
      <c r="BX198" s="43" t="e">
        <f t="shared" si="72"/>
        <v>#VALUE!</v>
      </c>
      <c r="BY198" s="43" t="e">
        <f t="shared" si="73"/>
        <v>#VALUE!</v>
      </c>
      <c r="BZ198" s="44" t="e">
        <f t="shared" si="74"/>
        <v>#REF!</v>
      </c>
      <c r="CA198" s="44" t="e">
        <f t="shared" si="75"/>
        <v>#REF!</v>
      </c>
      <c r="CB198" t="str">
        <f t="shared" si="76"/>
        <v>19000100</v>
      </c>
      <c r="CC198" s="55">
        <f t="shared" si="77"/>
        <v>0</v>
      </c>
      <c r="CD198" s="114" t="e">
        <f t="shared" si="78"/>
        <v>#N/A</v>
      </c>
      <c r="CE198" s="114" t="e">
        <f t="shared" si="79"/>
        <v>#N/A</v>
      </c>
      <c r="CF198" s="114" t="e">
        <f t="shared" si="80"/>
        <v>#N/A</v>
      </c>
      <c r="CG198" s="114" t="e">
        <f t="shared" si="81"/>
        <v>#N/A</v>
      </c>
      <c r="CH198" s="114" t="e">
        <f t="shared" si="82"/>
        <v>#N/A</v>
      </c>
      <c r="CI198" s="114" t="e">
        <f t="shared" si="83"/>
        <v>#N/A</v>
      </c>
      <c r="CJ198" s="114" t="e">
        <f t="shared" si="84"/>
        <v>#N/A</v>
      </c>
      <c r="CK198" s="114" t="e">
        <f t="shared" si="85"/>
        <v>#N/A</v>
      </c>
      <c r="CL198" s="114" t="e">
        <f t="shared" si="86"/>
        <v>#N/A</v>
      </c>
    </row>
    <row r="199" spans="1:90">
      <c r="A199" s="149" t="str">
        <f t="shared" si="62"/>
        <v xml:space="preserve"> 19000100</v>
      </c>
      <c r="B199" s="153"/>
      <c r="C199" s="130"/>
      <c r="D199" s="136"/>
      <c r="E199" s="136"/>
      <c r="F199" s="136"/>
      <c r="G199" s="136"/>
      <c r="H199" s="136"/>
      <c r="I199" s="131"/>
      <c r="J199" s="168"/>
      <c r="K199" s="174"/>
      <c r="L199" s="195"/>
      <c r="M199" s="184" t="e">
        <f t="shared" si="87"/>
        <v>#DIV/0!</v>
      </c>
      <c r="N199" s="174"/>
      <c r="O199" s="195"/>
      <c r="P199" s="184" t="e">
        <f t="shared" si="88"/>
        <v>#DIV/0!</v>
      </c>
      <c r="Q199" s="174"/>
      <c r="R199" s="195"/>
      <c r="S199" s="184" t="e">
        <f t="shared" si="89"/>
        <v>#DIV/0!</v>
      </c>
      <c r="T199" s="170"/>
      <c r="U199" s="133"/>
      <c r="V199" s="133"/>
      <c r="W199" s="133"/>
      <c r="X199" s="133"/>
      <c r="Y199" s="133"/>
      <c r="Z199" s="133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61"/>
      <c r="AT199" s="193"/>
      <c r="AU199" s="136"/>
      <c r="AV199" s="184" t="e">
        <f t="shared" si="90"/>
        <v>#DIV/0!</v>
      </c>
      <c r="AW199" s="193"/>
      <c r="AX199" s="136"/>
      <c r="AY199" s="184" t="e">
        <f t="shared" si="91"/>
        <v>#DIV/0!</v>
      </c>
      <c r="AZ199" s="193"/>
      <c r="BA199" s="136"/>
      <c r="BB199" s="184" t="e">
        <f t="shared" si="92"/>
        <v>#DIV/0!</v>
      </c>
      <c r="BC199" s="153"/>
      <c r="BD199" s="136"/>
      <c r="BE199" s="136"/>
      <c r="BF199" s="136"/>
      <c r="BG199" s="136"/>
      <c r="BH199" s="136"/>
      <c r="BI199" s="136"/>
      <c r="BJ199" s="161"/>
      <c r="BK199" s="161"/>
      <c r="BL199" s="161"/>
      <c r="BM199" s="152"/>
      <c r="BN199" s="43">
        <f t="shared" si="63"/>
        <v>0</v>
      </c>
      <c r="BO199" s="43">
        <f t="shared" si="64"/>
        <v>0</v>
      </c>
      <c r="BP199" s="43" t="e">
        <f t="shared" si="65"/>
        <v>#DIV/0!</v>
      </c>
      <c r="BQ199" s="43">
        <f t="shared" si="66"/>
        <v>0</v>
      </c>
      <c r="BR199" s="43">
        <f t="shared" si="67"/>
        <v>0</v>
      </c>
      <c r="BS199" s="43" t="e">
        <f t="shared" si="68"/>
        <v>#DIV/0!</v>
      </c>
      <c r="BT199" s="43" t="e">
        <f>(#REF!*86400)/2</f>
        <v>#REF!</v>
      </c>
      <c r="BU199" s="43" t="e">
        <f t="shared" si="69"/>
        <v>#DIV/0!</v>
      </c>
      <c r="BV199" s="43" t="e">
        <f t="shared" si="70"/>
        <v>#VALUE!</v>
      </c>
      <c r="BW199" s="44" t="e">
        <f t="shared" si="71"/>
        <v>#REF!</v>
      </c>
      <c r="BX199" s="43" t="e">
        <f t="shared" si="72"/>
        <v>#VALUE!</v>
      </c>
      <c r="BY199" s="43" t="e">
        <f t="shared" si="73"/>
        <v>#VALUE!</v>
      </c>
      <c r="BZ199" s="44" t="e">
        <f t="shared" si="74"/>
        <v>#REF!</v>
      </c>
      <c r="CA199" s="44" t="e">
        <f t="shared" si="75"/>
        <v>#REF!</v>
      </c>
      <c r="CB199" t="str">
        <f t="shared" si="76"/>
        <v>19000100</v>
      </c>
      <c r="CC199" s="55">
        <f t="shared" si="77"/>
        <v>0</v>
      </c>
      <c r="CD199" s="114" t="e">
        <f t="shared" si="78"/>
        <v>#N/A</v>
      </c>
      <c r="CE199" s="114" t="e">
        <f t="shared" si="79"/>
        <v>#N/A</v>
      </c>
      <c r="CF199" s="114" t="e">
        <f t="shared" si="80"/>
        <v>#N/A</v>
      </c>
      <c r="CG199" s="114" t="e">
        <f t="shared" si="81"/>
        <v>#N/A</v>
      </c>
      <c r="CH199" s="114" t="e">
        <f t="shared" si="82"/>
        <v>#N/A</v>
      </c>
      <c r="CI199" s="114" t="e">
        <f t="shared" si="83"/>
        <v>#N/A</v>
      </c>
      <c r="CJ199" s="114" t="e">
        <f t="shared" si="84"/>
        <v>#N/A</v>
      </c>
      <c r="CK199" s="114" t="e">
        <f t="shared" si="85"/>
        <v>#N/A</v>
      </c>
      <c r="CL199" s="114" t="e">
        <f t="shared" si="86"/>
        <v>#N/A</v>
      </c>
    </row>
    <row r="200" spans="1:90">
      <c r="A200" s="149" t="str">
        <f t="shared" si="62"/>
        <v xml:space="preserve"> 19000100</v>
      </c>
      <c r="B200" s="153"/>
      <c r="C200" s="130"/>
      <c r="D200" s="136"/>
      <c r="E200" s="136"/>
      <c r="F200" s="136"/>
      <c r="G200" s="136"/>
      <c r="H200" s="136"/>
      <c r="I200" s="131"/>
      <c r="J200" s="168"/>
      <c r="K200" s="174"/>
      <c r="L200" s="195"/>
      <c r="M200" s="184" t="e">
        <f t="shared" si="87"/>
        <v>#DIV/0!</v>
      </c>
      <c r="N200" s="174"/>
      <c r="O200" s="195"/>
      <c r="P200" s="184" t="e">
        <f t="shared" si="88"/>
        <v>#DIV/0!</v>
      </c>
      <c r="Q200" s="174"/>
      <c r="R200" s="195"/>
      <c r="S200" s="184" t="e">
        <f t="shared" si="89"/>
        <v>#DIV/0!</v>
      </c>
      <c r="T200" s="170"/>
      <c r="U200" s="133"/>
      <c r="V200" s="133"/>
      <c r="W200" s="133"/>
      <c r="X200" s="133"/>
      <c r="Y200" s="133"/>
      <c r="Z200" s="133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61"/>
      <c r="AT200" s="193"/>
      <c r="AU200" s="136"/>
      <c r="AV200" s="184" t="e">
        <f t="shared" si="90"/>
        <v>#DIV/0!</v>
      </c>
      <c r="AW200" s="193"/>
      <c r="AX200" s="136"/>
      <c r="AY200" s="184" t="e">
        <f t="shared" si="91"/>
        <v>#DIV/0!</v>
      </c>
      <c r="AZ200" s="193"/>
      <c r="BA200" s="136"/>
      <c r="BB200" s="184" t="e">
        <f t="shared" si="92"/>
        <v>#DIV/0!</v>
      </c>
      <c r="BC200" s="153"/>
      <c r="BD200" s="136"/>
      <c r="BE200" s="136"/>
      <c r="BF200" s="136"/>
      <c r="BG200" s="136"/>
      <c r="BH200" s="136"/>
      <c r="BI200" s="136"/>
      <c r="BJ200" s="161"/>
      <c r="BK200" s="161"/>
      <c r="BL200" s="161"/>
      <c r="BM200" s="152"/>
      <c r="BN200" s="43">
        <f t="shared" si="63"/>
        <v>0</v>
      </c>
      <c r="BO200" s="43">
        <f t="shared" si="64"/>
        <v>0</v>
      </c>
      <c r="BP200" s="43" t="e">
        <f t="shared" si="65"/>
        <v>#DIV/0!</v>
      </c>
      <c r="BQ200" s="43">
        <f t="shared" si="66"/>
        <v>0</v>
      </c>
      <c r="BR200" s="43">
        <f t="shared" si="67"/>
        <v>0</v>
      </c>
      <c r="BS200" s="43" t="e">
        <f t="shared" si="68"/>
        <v>#DIV/0!</v>
      </c>
      <c r="BT200" s="43" t="e">
        <f>(#REF!*86400)/2</f>
        <v>#REF!</v>
      </c>
      <c r="BU200" s="43" t="e">
        <f t="shared" si="69"/>
        <v>#DIV/0!</v>
      </c>
      <c r="BV200" s="43" t="e">
        <f t="shared" si="70"/>
        <v>#VALUE!</v>
      </c>
      <c r="BW200" s="44" t="e">
        <f t="shared" si="71"/>
        <v>#REF!</v>
      </c>
      <c r="BX200" s="43" t="e">
        <f t="shared" si="72"/>
        <v>#VALUE!</v>
      </c>
      <c r="BY200" s="43" t="e">
        <f t="shared" si="73"/>
        <v>#VALUE!</v>
      </c>
      <c r="BZ200" s="44" t="e">
        <f t="shared" si="74"/>
        <v>#REF!</v>
      </c>
      <c r="CA200" s="44" t="e">
        <f t="shared" si="75"/>
        <v>#REF!</v>
      </c>
      <c r="CB200" t="str">
        <f t="shared" si="76"/>
        <v>19000100</v>
      </c>
      <c r="CC200" s="55">
        <f t="shared" si="77"/>
        <v>0</v>
      </c>
      <c r="CD200" s="114" t="e">
        <f t="shared" si="78"/>
        <v>#N/A</v>
      </c>
      <c r="CE200" s="114" t="e">
        <f t="shared" si="79"/>
        <v>#N/A</v>
      </c>
      <c r="CF200" s="114" t="e">
        <f t="shared" si="80"/>
        <v>#N/A</v>
      </c>
      <c r="CG200" s="114" t="e">
        <f t="shared" si="81"/>
        <v>#N/A</v>
      </c>
      <c r="CH200" s="114" t="e">
        <f t="shared" si="82"/>
        <v>#N/A</v>
      </c>
      <c r="CI200" s="114" t="e">
        <f t="shared" si="83"/>
        <v>#N/A</v>
      </c>
      <c r="CJ200" s="114" t="e">
        <f t="shared" si="84"/>
        <v>#N/A</v>
      </c>
      <c r="CK200" s="114" t="e">
        <f t="shared" si="85"/>
        <v>#N/A</v>
      </c>
      <c r="CL200" s="114" t="e">
        <f t="shared" si="86"/>
        <v>#N/A</v>
      </c>
    </row>
    <row r="201" spans="1:90">
      <c r="A201" s="149" t="str">
        <f t="shared" si="62"/>
        <v xml:space="preserve"> 19000100</v>
      </c>
      <c r="B201" s="153"/>
      <c r="C201" s="130"/>
      <c r="D201" s="136"/>
      <c r="E201" s="136"/>
      <c r="F201" s="136"/>
      <c r="G201" s="136"/>
      <c r="H201" s="136"/>
      <c r="I201" s="131"/>
      <c r="J201" s="168"/>
      <c r="K201" s="174"/>
      <c r="L201" s="195"/>
      <c r="M201" s="184" t="e">
        <f t="shared" si="87"/>
        <v>#DIV/0!</v>
      </c>
      <c r="N201" s="174"/>
      <c r="O201" s="195"/>
      <c r="P201" s="184" t="e">
        <f t="shared" si="88"/>
        <v>#DIV/0!</v>
      </c>
      <c r="Q201" s="174"/>
      <c r="R201" s="195"/>
      <c r="S201" s="184" t="e">
        <f t="shared" si="89"/>
        <v>#DIV/0!</v>
      </c>
      <c r="T201" s="170"/>
      <c r="U201" s="133"/>
      <c r="V201" s="133"/>
      <c r="W201" s="133"/>
      <c r="X201" s="133"/>
      <c r="Y201" s="133"/>
      <c r="Z201" s="133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61"/>
      <c r="AT201" s="193"/>
      <c r="AU201" s="136"/>
      <c r="AV201" s="184" t="e">
        <f t="shared" si="90"/>
        <v>#DIV/0!</v>
      </c>
      <c r="AW201" s="193"/>
      <c r="AX201" s="136"/>
      <c r="AY201" s="184" t="e">
        <f t="shared" si="91"/>
        <v>#DIV/0!</v>
      </c>
      <c r="AZ201" s="193"/>
      <c r="BA201" s="136"/>
      <c r="BB201" s="184" t="e">
        <f t="shared" si="92"/>
        <v>#DIV/0!</v>
      </c>
      <c r="BC201" s="153"/>
      <c r="BD201" s="136"/>
      <c r="BE201" s="136"/>
      <c r="BF201" s="136"/>
      <c r="BG201" s="136"/>
      <c r="BH201" s="136"/>
      <c r="BI201" s="136"/>
      <c r="BJ201" s="161"/>
      <c r="BK201" s="161"/>
      <c r="BL201" s="161"/>
      <c r="BM201" s="152"/>
      <c r="BN201" s="43">
        <f t="shared" si="63"/>
        <v>0</v>
      </c>
      <c r="BO201" s="43">
        <f t="shared" si="64"/>
        <v>0</v>
      </c>
      <c r="BP201" s="43" t="e">
        <f t="shared" si="65"/>
        <v>#DIV/0!</v>
      </c>
      <c r="BQ201" s="43">
        <f t="shared" si="66"/>
        <v>0</v>
      </c>
      <c r="BR201" s="43">
        <f t="shared" si="67"/>
        <v>0</v>
      </c>
      <c r="BS201" s="43" t="e">
        <f t="shared" si="68"/>
        <v>#DIV/0!</v>
      </c>
      <c r="BT201" s="43" t="e">
        <f>(#REF!*86400)/2</f>
        <v>#REF!</v>
      </c>
      <c r="BU201" s="43" t="e">
        <f t="shared" si="69"/>
        <v>#DIV/0!</v>
      </c>
      <c r="BV201" s="43" t="e">
        <f t="shared" si="70"/>
        <v>#VALUE!</v>
      </c>
      <c r="BW201" s="44" t="e">
        <f t="shared" si="71"/>
        <v>#REF!</v>
      </c>
      <c r="BX201" s="43" t="e">
        <f t="shared" si="72"/>
        <v>#VALUE!</v>
      </c>
      <c r="BY201" s="43" t="e">
        <f t="shared" si="73"/>
        <v>#VALUE!</v>
      </c>
      <c r="BZ201" s="44" t="e">
        <f t="shared" si="74"/>
        <v>#REF!</v>
      </c>
      <c r="CA201" s="44" t="e">
        <f t="shared" si="75"/>
        <v>#REF!</v>
      </c>
      <c r="CB201" t="str">
        <f t="shared" si="76"/>
        <v>19000100</v>
      </c>
      <c r="CC201" s="55">
        <f t="shared" si="77"/>
        <v>0</v>
      </c>
      <c r="CD201" s="114" t="e">
        <f t="shared" si="78"/>
        <v>#N/A</v>
      </c>
      <c r="CE201" s="114" t="e">
        <f t="shared" si="79"/>
        <v>#N/A</v>
      </c>
      <c r="CF201" s="114" t="e">
        <f t="shared" si="80"/>
        <v>#N/A</v>
      </c>
      <c r="CG201" s="114" t="e">
        <f t="shared" si="81"/>
        <v>#N/A</v>
      </c>
      <c r="CH201" s="114" t="e">
        <f t="shared" si="82"/>
        <v>#N/A</v>
      </c>
      <c r="CI201" s="114" t="e">
        <f t="shared" si="83"/>
        <v>#N/A</v>
      </c>
      <c r="CJ201" s="114" t="e">
        <f t="shared" si="84"/>
        <v>#N/A</v>
      </c>
      <c r="CK201" s="114" t="e">
        <f t="shared" si="85"/>
        <v>#N/A</v>
      </c>
      <c r="CL201" s="114" t="e">
        <f t="shared" si="86"/>
        <v>#N/A</v>
      </c>
    </row>
    <row r="202" spans="1:90">
      <c r="A202" s="149" t="str">
        <f t="shared" si="62"/>
        <v xml:space="preserve"> 19000100</v>
      </c>
      <c r="B202" s="153"/>
      <c r="C202" s="130"/>
      <c r="D202" s="136"/>
      <c r="E202" s="136"/>
      <c r="F202" s="136"/>
      <c r="G202" s="136"/>
      <c r="H202" s="136"/>
      <c r="I202" s="131"/>
      <c r="J202" s="168"/>
      <c r="K202" s="174"/>
      <c r="L202" s="195"/>
      <c r="M202" s="184" t="e">
        <f t="shared" si="87"/>
        <v>#DIV/0!</v>
      </c>
      <c r="N202" s="174"/>
      <c r="O202" s="195"/>
      <c r="P202" s="184" t="e">
        <f t="shared" si="88"/>
        <v>#DIV/0!</v>
      </c>
      <c r="Q202" s="174"/>
      <c r="R202" s="195"/>
      <c r="S202" s="184" t="e">
        <f t="shared" si="89"/>
        <v>#DIV/0!</v>
      </c>
      <c r="T202" s="170"/>
      <c r="U202" s="133"/>
      <c r="V202" s="133"/>
      <c r="W202" s="133"/>
      <c r="X202" s="133"/>
      <c r="Y202" s="133"/>
      <c r="Z202" s="133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61"/>
      <c r="AT202" s="193"/>
      <c r="AU202" s="136"/>
      <c r="AV202" s="184" t="e">
        <f t="shared" si="90"/>
        <v>#DIV/0!</v>
      </c>
      <c r="AW202" s="193"/>
      <c r="AX202" s="136"/>
      <c r="AY202" s="184" t="e">
        <f t="shared" si="91"/>
        <v>#DIV/0!</v>
      </c>
      <c r="AZ202" s="193"/>
      <c r="BA202" s="136"/>
      <c r="BB202" s="184" t="e">
        <f t="shared" si="92"/>
        <v>#DIV/0!</v>
      </c>
      <c r="BC202" s="153"/>
      <c r="BD202" s="136"/>
      <c r="BE202" s="136"/>
      <c r="BF202" s="136"/>
      <c r="BG202" s="136"/>
      <c r="BH202" s="136"/>
      <c r="BI202" s="136"/>
      <c r="BJ202" s="161"/>
      <c r="BK202" s="161"/>
      <c r="BL202" s="161"/>
      <c r="BM202" s="152"/>
      <c r="BN202" s="43">
        <f t="shared" si="63"/>
        <v>0</v>
      </c>
      <c r="BO202" s="43">
        <f t="shared" si="64"/>
        <v>0</v>
      </c>
      <c r="BP202" s="43" t="e">
        <f t="shared" si="65"/>
        <v>#DIV/0!</v>
      </c>
      <c r="BQ202" s="43">
        <f t="shared" si="66"/>
        <v>0</v>
      </c>
      <c r="BR202" s="43">
        <f t="shared" si="67"/>
        <v>0</v>
      </c>
      <c r="BS202" s="43" t="e">
        <f t="shared" si="68"/>
        <v>#DIV/0!</v>
      </c>
      <c r="BT202" s="43" t="e">
        <f>(#REF!*86400)/2</f>
        <v>#REF!</v>
      </c>
      <c r="BU202" s="43" t="e">
        <f t="shared" si="69"/>
        <v>#DIV/0!</v>
      </c>
      <c r="BV202" s="43" t="e">
        <f t="shared" si="70"/>
        <v>#VALUE!</v>
      </c>
      <c r="BW202" s="44" t="e">
        <f t="shared" si="71"/>
        <v>#REF!</v>
      </c>
      <c r="BX202" s="43" t="e">
        <f t="shared" si="72"/>
        <v>#VALUE!</v>
      </c>
      <c r="BY202" s="43" t="e">
        <f t="shared" si="73"/>
        <v>#VALUE!</v>
      </c>
      <c r="BZ202" s="44" t="e">
        <f t="shared" si="74"/>
        <v>#REF!</v>
      </c>
      <c r="CA202" s="44" t="e">
        <f t="shared" si="75"/>
        <v>#REF!</v>
      </c>
      <c r="CB202" t="str">
        <f t="shared" si="76"/>
        <v>19000100</v>
      </c>
      <c r="CC202" s="55">
        <f t="shared" si="77"/>
        <v>0</v>
      </c>
      <c r="CD202" s="114" t="e">
        <f t="shared" si="78"/>
        <v>#N/A</v>
      </c>
      <c r="CE202" s="114" t="e">
        <f t="shared" si="79"/>
        <v>#N/A</v>
      </c>
      <c r="CF202" s="114" t="e">
        <f t="shared" si="80"/>
        <v>#N/A</v>
      </c>
      <c r="CG202" s="114" t="e">
        <f t="shared" si="81"/>
        <v>#N/A</v>
      </c>
      <c r="CH202" s="114" t="e">
        <f t="shared" si="82"/>
        <v>#N/A</v>
      </c>
      <c r="CI202" s="114" t="e">
        <f t="shared" si="83"/>
        <v>#N/A</v>
      </c>
      <c r="CJ202" s="114" t="e">
        <f t="shared" si="84"/>
        <v>#N/A</v>
      </c>
      <c r="CK202" s="114" t="e">
        <f t="shared" si="85"/>
        <v>#N/A</v>
      </c>
      <c r="CL202" s="114" t="e">
        <f t="shared" si="86"/>
        <v>#N/A</v>
      </c>
    </row>
    <row r="203" spans="1:90">
      <c r="A203" s="149" t="str">
        <f t="shared" si="62"/>
        <v xml:space="preserve"> 19000100</v>
      </c>
      <c r="B203" s="153"/>
      <c r="C203" s="130"/>
      <c r="D203" s="136"/>
      <c r="E203" s="136"/>
      <c r="F203" s="136"/>
      <c r="G203" s="136"/>
      <c r="H203" s="136"/>
      <c r="I203" s="131"/>
      <c r="J203" s="168"/>
      <c r="K203" s="174"/>
      <c r="L203" s="195"/>
      <c r="M203" s="184" t="e">
        <f t="shared" si="87"/>
        <v>#DIV/0!</v>
      </c>
      <c r="N203" s="174"/>
      <c r="O203" s="195"/>
      <c r="P203" s="184" t="e">
        <f t="shared" si="88"/>
        <v>#DIV/0!</v>
      </c>
      <c r="Q203" s="174"/>
      <c r="R203" s="195"/>
      <c r="S203" s="184" t="e">
        <f t="shared" si="89"/>
        <v>#DIV/0!</v>
      </c>
      <c r="T203" s="170"/>
      <c r="U203" s="133"/>
      <c r="V203" s="133"/>
      <c r="W203" s="133"/>
      <c r="X203" s="133"/>
      <c r="Y203" s="133"/>
      <c r="Z203" s="133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61"/>
      <c r="AT203" s="193"/>
      <c r="AU203" s="136"/>
      <c r="AV203" s="184" t="e">
        <f t="shared" si="90"/>
        <v>#DIV/0!</v>
      </c>
      <c r="AW203" s="193"/>
      <c r="AX203" s="136"/>
      <c r="AY203" s="184" t="e">
        <f t="shared" si="91"/>
        <v>#DIV/0!</v>
      </c>
      <c r="AZ203" s="193"/>
      <c r="BA203" s="136"/>
      <c r="BB203" s="184" t="e">
        <f t="shared" si="92"/>
        <v>#DIV/0!</v>
      </c>
      <c r="BC203" s="153"/>
      <c r="BD203" s="136"/>
      <c r="BE203" s="136"/>
      <c r="BF203" s="136"/>
      <c r="BG203" s="136"/>
      <c r="BH203" s="136"/>
      <c r="BI203" s="136"/>
      <c r="BJ203" s="161"/>
      <c r="BK203" s="161"/>
      <c r="BL203" s="161"/>
      <c r="BM203" s="152"/>
      <c r="BN203" s="43">
        <f t="shared" si="63"/>
        <v>0</v>
      </c>
      <c r="BO203" s="43">
        <f t="shared" si="64"/>
        <v>0</v>
      </c>
      <c r="BP203" s="43" t="e">
        <f t="shared" si="65"/>
        <v>#DIV/0!</v>
      </c>
      <c r="BQ203" s="43">
        <f t="shared" si="66"/>
        <v>0</v>
      </c>
      <c r="BR203" s="43">
        <f t="shared" si="67"/>
        <v>0</v>
      </c>
      <c r="BS203" s="43" t="e">
        <f t="shared" si="68"/>
        <v>#DIV/0!</v>
      </c>
      <c r="BT203" s="43" t="e">
        <f>(#REF!*86400)/2</f>
        <v>#REF!</v>
      </c>
      <c r="BU203" s="43" t="e">
        <f t="shared" si="69"/>
        <v>#DIV/0!</v>
      </c>
      <c r="BV203" s="43" t="e">
        <f t="shared" si="70"/>
        <v>#VALUE!</v>
      </c>
      <c r="BW203" s="44" t="e">
        <f t="shared" si="71"/>
        <v>#REF!</v>
      </c>
      <c r="BX203" s="43" t="e">
        <f t="shared" si="72"/>
        <v>#VALUE!</v>
      </c>
      <c r="BY203" s="43" t="e">
        <f t="shared" si="73"/>
        <v>#VALUE!</v>
      </c>
      <c r="BZ203" s="44" t="e">
        <f t="shared" si="74"/>
        <v>#REF!</v>
      </c>
      <c r="CA203" s="44" t="e">
        <f t="shared" si="75"/>
        <v>#REF!</v>
      </c>
      <c r="CB203" t="str">
        <f t="shared" si="76"/>
        <v>19000100</v>
      </c>
      <c r="CC203" s="55">
        <f t="shared" si="77"/>
        <v>0</v>
      </c>
      <c r="CD203" s="114" t="e">
        <f t="shared" si="78"/>
        <v>#N/A</v>
      </c>
      <c r="CE203" s="114" t="e">
        <f t="shared" si="79"/>
        <v>#N/A</v>
      </c>
      <c r="CF203" s="114" t="e">
        <f t="shared" si="80"/>
        <v>#N/A</v>
      </c>
      <c r="CG203" s="114" t="e">
        <f t="shared" si="81"/>
        <v>#N/A</v>
      </c>
      <c r="CH203" s="114" t="e">
        <f t="shared" si="82"/>
        <v>#N/A</v>
      </c>
      <c r="CI203" s="114" t="e">
        <f t="shared" si="83"/>
        <v>#N/A</v>
      </c>
      <c r="CJ203" s="114" t="e">
        <f t="shared" si="84"/>
        <v>#N/A</v>
      </c>
      <c r="CK203" s="114" t="e">
        <f t="shared" si="85"/>
        <v>#N/A</v>
      </c>
      <c r="CL203" s="114" t="e">
        <f t="shared" si="86"/>
        <v>#N/A</v>
      </c>
    </row>
    <row r="204" spans="1:90">
      <c r="A204" s="149" t="str">
        <f t="shared" si="62"/>
        <v xml:space="preserve"> 19000100</v>
      </c>
      <c r="B204" s="153"/>
      <c r="C204" s="130"/>
      <c r="D204" s="136"/>
      <c r="E204" s="136"/>
      <c r="F204" s="136"/>
      <c r="G204" s="136"/>
      <c r="H204" s="136"/>
      <c r="I204" s="131"/>
      <c r="J204" s="168"/>
      <c r="K204" s="174"/>
      <c r="L204" s="195"/>
      <c r="M204" s="184" t="e">
        <f t="shared" si="87"/>
        <v>#DIV/0!</v>
      </c>
      <c r="N204" s="174"/>
      <c r="O204" s="195"/>
      <c r="P204" s="184" t="e">
        <f t="shared" si="88"/>
        <v>#DIV/0!</v>
      </c>
      <c r="Q204" s="174"/>
      <c r="R204" s="195"/>
      <c r="S204" s="184" t="e">
        <f t="shared" si="89"/>
        <v>#DIV/0!</v>
      </c>
      <c r="T204" s="170"/>
      <c r="U204" s="133"/>
      <c r="V204" s="133"/>
      <c r="W204" s="133"/>
      <c r="X204" s="133"/>
      <c r="Y204" s="133"/>
      <c r="Z204" s="133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61"/>
      <c r="AT204" s="193"/>
      <c r="AU204" s="136"/>
      <c r="AV204" s="184" t="e">
        <f t="shared" si="90"/>
        <v>#DIV/0!</v>
      </c>
      <c r="AW204" s="193"/>
      <c r="AX204" s="136"/>
      <c r="AY204" s="184" t="e">
        <f t="shared" si="91"/>
        <v>#DIV/0!</v>
      </c>
      <c r="AZ204" s="193"/>
      <c r="BA204" s="136"/>
      <c r="BB204" s="184" t="e">
        <f t="shared" si="92"/>
        <v>#DIV/0!</v>
      </c>
      <c r="BC204" s="153"/>
      <c r="BD204" s="136"/>
      <c r="BE204" s="136"/>
      <c r="BF204" s="136"/>
      <c r="BG204" s="136"/>
      <c r="BH204" s="136"/>
      <c r="BI204" s="136"/>
      <c r="BJ204" s="161"/>
      <c r="BK204" s="161"/>
      <c r="BL204" s="161"/>
      <c r="BM204" s="152"/>
      <c r="BN204" s="43">
        <f t="shared" si="63"/>
        <v>0</v>
      </c>
      <c r="BO204" s="43">
        <f t="shared" si="64"/>
        <v>0</v>
      </c>
      <c r="BP204" s="43" t="e">
        <f t="shared" si="65"/>
        <v>#DIV/0!</v>
      </c>
      <c r="BQ204" s="43">
        <f t="shared" si="66"/>
        <v>0</v>
      </c>
      <c r="BR204" s="43">
        <f t="shared" si="67"/>
        <v>0</v>
      </c>
      <c r="BS204" s="43" t="e">
        <f t="shared" si="68"/>
        <v>#DIV/0!</v>
      </c>
      <c r="BT204" s="43" t="e">
        <f>(#REF!*86400)/2</f>
        <v>#REF!</v>
      </c>
      <c r="BU204" s="43" t="e">
        <f t="shared" si="69"/>
        <v>#DIV/0!</v>
      </c>
      <c r="BV204" s="43" t="e">
        <f t="shared" si="70"/>
        <v>#VALUE!</v>
      </c>
      <c r="BW204" s="44" t="e">
        <f t="shared" si="71"/>
        <v>#REF!</v>
      </c>
      <c r="BX204" s="43" t="e">
        <f t="shared" si="72"/>
        <v>#VALUE!</v>
      </c>
      <c r="BY204" s="43" t="e">
        <f t="shared" si="73"/>
        <v>#VALUE!</v>
      </c>
      <c r="BZ204" s="44" t="e">
        <f t="shared" si="74"/>
        <v>#REF!</v>
      </c>
      <c r="CA204" s="44" t="e">
        <f t="shared" si="75"/>
        <v>#REF!</v>
      </c>
      <c r="CB204" t="str">
        <f t="shared" si="76"/>
        <v>19000100</v>
      </c>
      <c r="CC204" s="55">
        <f t="shared" si="77"/>
        <v>0</v>
      </c>
      <c r="CD204" s="114" t="e">
        <f t="shared" si="78"/>
        <v>#N/A</v>
      </c>
      <c r="CE204" s="114" t="e">
        <f t="shared" si="79"/>
        <v>#N/A</v>
      </c>
      <c r="CF204" s="114" t="e">
        <f t="shared" si="80"/>
        <v>#N/A</v>
      </c>
      <c r="CG204" s="114" t="e">
        <f t="shared" si="81"/>
        <v>#N/A</v>
      </c>
      <c r="CH204" s="114" t="e">
        <f t="shared" si="82"/>
        <v>#N/A</v>
      </c>
      <c r="CI204" s="114" t="e">
        <f t="shared" si="83"/>
        <v>#N/A</v>
      </c>
      <c r="CJ204" s="114" t="e">
        <f t="shared" si="84"/>
        <v>#N/A</v>
      </c>
      <c r="CK204" s="114" t="e">
        <f t="shared" si="85"/>
        <v>#N/A</v>
      </c>
      <c r="CL204" s="114" t="e">
        <f t="shared" si="86"/>
        <v>#N/A</v>
      </c>
    </row>
    <row r="205" spans="1:90">
      <c r="A205" s="149" t="str">
        <f t="shared" ref="A205:A227" si="93">CONCATENATE(B205 &amp; " " &amp; CB205)</f>
        <v xml:space="preserve"> 19000100</v>
      </c>
      <c r="B205" s="153"/>
      <c r="C205" s="130"/>
      <c r="D205" s="136"/>
      <c r="E205" s="136"/>
      <c r="F205" s="136"/>
      <c r="G205" s="136"/>
      <c r="H205" s="136"/>
      <c r="I205" s="131"/>
      <c r="J205" s="168"/>
      <c r="K205" s="174"/>
      <c r="L205" s="195"/>
      <c r="M205" s="184" t="e">
        <f t="shared" si="87"/>
        <v>#DIV/0!</v>
      </c>
      <c r="N205" s="174"/>
      <c r="O205" s="195"/>
      <c r="P205" s="184" t="e">
        <f t="shared" si="88"/>
        <v>#DIV/0!</v>
      </c>
      <c r="Q205" s="174"/>
      <c r="R205" s="195"/>
      <c r="S205" s="184" t="e">
        <f t="shared" si="89"/>
        <v>#DIV/0!</v>
      </c>
      <c r="T205" s="170"/>
      <c r="U205" s="133"/>
      <c r="V205" s="133"/>
      <c r="W205" s="133"/>
      <c r="X205" s="133"/>
      <c r="Y205" s="133"/>
      <c r="Z205" s="133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61"/>
      <c r="AT205" s="193"/>
      <c r="AU205" s="136"/>
      <c r="AV205" s="184" t="e">
        <f t="shared" si="90"/>
        <v>#DIV/0!</v>
      </c>
      <c r="AW205" s="193"/>
      <c r="AX205" s="136"/>
      <c r="AY205" s="184" t="e">
        <f t="shared" si="91"/>
        <v>#DIV/0!</v>
      </c>
      <c r="AZ205" s="193"/>
      <c r="BA205" s="136"/>
      <c r="BB205" s="184" t="e">
        <f t="shared" si="92"/>
        <v>#DIV/0!</v>
      </c>
      <c r="BC205" s="153"/>
      <c r="BD205" s="136"/>
      <c r="BE205" s="136"/>
      <c r="BF205" s="136"/>
      <c r="BG205" s="136"/>
      <c r="BH205" s="136"/>
      <c r="BI205" s="136"/>
      <c r="BJ205" s="161"/>
      <c r="BK205" s="161"/>
      <c r="BL205" s="161"/>
      <c r="BM205" s="152"/>
      <c r="BN205" s="43">
        <f t="shared" ref="BN205:BN227" si="94">(K205*86400)/2</f>
        <v>0</v>
      </c>
      <c r="BO205" s="43">
        <f t="shared" ref="BO205:BO227" si="95">(L205*86400)/2</f>
        <v>0</v>
      </c>
      <c r="BP205" s="43" t="e">
        <f t="shared" ref="BP205:BP227" si="96">(M205*86400)/2</f>
        <v>#DIV/0!</v>
      </c>
      <c r="BQ205" s="43">
        <f t="shared" ref="BQ205:BQ227" si="97">(N205*86400)/2</f>
        <v>0</v>
      </c>
      <c r="BR205" s="43">
        <f t="shared" ref="BR205:BR227" si="98">(O205*86400)/2</f>
        <v>0</v>
      </c>
      <c r="BS205" s="43" t="e">
        <f t="shared" ref="BS205:BS227" si="99">(P205*86400)/2</f>
        <v>#DIV/0!</v>
      </c>
      <c r="BT205" s="43" t="e">
        <f>(#REF!*86400)/2</f>
        <v>#REF!</v>
      </c>
      <c r="BU205" s="43" t="e">
        <f t="shared" ref="BU205:BU227" si="100">-0.065*(INTERCEPT(BN205:BT205,AC205:AI205))/SLOPE(BN205:BT205,AC205:AI205)</f>
        <v>#DIV/0!</v>
      </c>
      <c r="BV205" s="43" t="e">
        <f t="shared" ref="BV205:BV227" si="101">GROWTH(BQ205:BT205,AF205:AI205,BU205)</f>
        <v>#VALUE!</v>
      </c>
      <c r="BW205" s="44" t="e">
        <f t="shared" ref="BW205:BW227" si="102">GROWTH(AA205:AB205,BN205:BT205,BV205)</f>
        <v>#REF!</v>
      </c>
      <c r="BX205" s="43" t="e">
        <f t="shared" ref="BX205:BX227" si="103">GROWTH(BN205:BT205,AC205:AI205,2)</f>
        <v>#VALUE!</v>
      </c>
      <c r="BY205" s="43" t="e">
        <f t="shared" ref="BY205:BY227" si="104">GROWTH(BN205:BT205,AC205:AI205,4)</f>
        <v>#VALUE!</v>
      </c>
      <c r="BZ205" s="44" t="e">
        <f t="shared" ref="BZ205:BZ227" si="105">GROWTH(AA205:AB205,AC205:AI205,2)</f>
        <v>#REF!</v>
      </c>
      <c r="CA205" s="44" t="e">
        <f t="shared" ref="CA205:CA227" si="106">GROWTH(AA205:AB205,AC205:AI205,4)</f>
        <v>#REF!</v>
      </c>
      <c r="CB205" t="str">
        <f t="shared" ref="CB205:CB227" si="107">TEXT(F205,"rrrrmmdd")</f>
        <v>19000100</v>
      </c>
      <c r="CC205" s="55">
        <f t="shared" ref="CC205:CC227" si="108">F205</f>
        <v>0</v>
      </c>
      <c r="CD205" s="114" t="e">
        <f t="shared" ref="CD205:CD227" si="109">FORECAST(120,BN205:BT205,AA205:AB205)</f>
        <v>#N/A</v>
      </c>
      <c r="CE205" s="114" t="e">
        <f t="shared" ref="CE205:CE227" si="110">FORECAST(130,BN205:BT205,AA205:AB205)</f>
        <v>#N/A</v>
      </c>
      <c r="CF205" s="114" t="e">
        <f t="shared" ref="CF205:CF227" si="111">FORECAST(140,BN205:BT205,AA205:AB205)</f>
        <v>#N/A</v>
      </c>
      <c r="CG205" s="114" t="e">
        <f t="shared" ref="CG205:CG227" si="112">FORECAST(150,BN205:BT205,AA205:AB205)</f>
        <v>#N/A</v>
      </c>
      <c r="CH205" s="114" t="e">
        <f t="shared" ref="CH205:CH227" si="113">FORECAST(160,BN205:BT205,AA205:AB205)</f>
        <v>#N/A</v>
      </c>
      <c r="CI205" s="114" t="e">
        <f t="shared" ref="CI205:CI227" si="114">FORECAST(170,BN205:BT205,AA205:AB205)</f>
        <v>#N/A</v>
      </c>
      <c r="CJ205" s="114" t="e">
        <f t="shared" ref="CJ205:CJ227" si="115">FORECAST(180,BN205:BT205,AA205:AB205)</f>
        <v>#N/A</v>
      </c>
      <c r="CK205" s="114" t="e">
        <f t="shared" ref="CK205:CK227" si="116">FORECAST(190,BN205:BT205,AA205:AB205)</f>
        <v>#N/A</v>
      </c>
      <c r="CL205" s="114" t="e">
        <f t="shared" ref="CL205:CL227" si="117">FORECAST(200,BN205:BT205,AA205:AB205)</f>
        <v>#N/A</v>
      </c>
    </row>
    <row r="206" spans="1:90">
      <c r="A206" s="149" t="str">
        <f t="shared" si="93"/>
        <v xml:space="preserve"> 19000100</v>
      </c>
      <c r="B206" s="153"/>
      <c r="C206" s="130"/>
      <c r="D206" s="136"/>
      <c r="E206" s="136"/>
      <c r="F206" s="136"/>
      <c r="G206" s="136"/>
      <c r="H206" s="136"/>
      <c r="I206" s="131"/>
      <c r="J206" s="168"/>
      <c r="K206" s="174"/>
      <c r="L206" s="195"/>
      <c r="M206" s="184" t="e">
        <f t="shared" ref="M206:M227" si="118">(50/K206)*(50/L206)</f>
        <v>#DIV/0!</v>
      </c>
      <c r="N206" s="174"/>
      <c r="O206" s="195"/>
      <c r="P206" s="184" t="e">
        <f t="shared" ref="P206:P227" si="119">(50/N206)*(50/O206)</f>
        <v>#DIV/0!</v>
      </c>
      <c r="Q206" s="174"/>
      <c r="R206" s="195"/>
      <c r="S206" s="184" t="e">
        <f t="shared" ref="S206:S227" si="120">(50/Q206)*(50/R206)</f>
        <v>#DIV/0!</v>
      </c>
      <c r="T206" s="170"/>
      <c r="U206" s="133"/>
      <c r="V206" s="133"/>
      <c r="W206" s="133"/>
      <c r="X206" s="133"/>
      <c r="Y206" s="133"/>
      <c r="Z206" s="133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61"/>
      <c r="AT206" s="193"/>
      <c r="AU206" s="136"/>
      <c r="AV206" s="184" t="e">
        <f t="shared" ref="AV206:AV227" si="121">(50/AT206)*(50/AU206)</f>
        <v>#DIV/0!</v>
      </c>
      <c r="AW206" s="193"/>
      <c r="AX206" s="136"/>
      <c r="AY206" s="184" t="e">
        <f t="shared" ref="AY206:AY227" si="122">(50/AW206)*(50/AX206)</f>
        <v>#DIV/0!</v>
      </c>
      <c r="AZ206" s="193"/>
      <c r="BA206" s="136"/>
      <c r="BB206" s="184" t="e">
        <f t="shared" ref="BB206:BB227" si="123">(50/AZ206)*(50/BA206)</f>
        <v>#DIV/0!</v>
      </c>
      <c r="BC206" s="153"/>
      <c r="BD206" s="136"/>
      <c r="BE206" s="136"/>
      <c r="BF206" s="136"/>
      <c r="BG206" s="136"/>
      <c r="BH206" s="136"/>
      <c r="BI206" s="136"/>
      <c r="BJ206" s="161"/>
      <c r="BK206" s="161"/>
      <c r="BL206" s="161"/>
      <c r="BM206" s="152"/>
      <c r="BN206" s="43">
        <f t="shared" si="94"/>
        <v>0</v>
      </c>
      <c r="BO206" s="43">
        <f t="shared" si="95"/>
        <v>0</v>
      </c>
      <c r="BP206" s="43" t="e">
        <f t="shared" si="96"/>
        <v>#DIV/0!</v>
      </c>
      <c r="BQ206" s="43">
        <f t="shared" si="97"/>
        <v>0</v>
      </c>
      <c r="BR206" s="43">
        <f t="shared" si="98"/>
        <v>0</v>
      </c>
      <c r="BS206" s="43" t="e">
        <f t="shared" si="99"/>
        <v>#DIV/0!</v>
      </c>
      <c r="BT206" s="43" t="e">
        <f>(#REF!*86400)/2</f>
        <v>#REF!</v>
      </c>
      <c r="BU206" s="43" t="e">
        <f t="shared" si="100"/>
        <v>#DIV/0!</v>
      </c>
      <c r="BV206" s="43" t="e">
        <f t="shared" si="101"/>
        <v>#VALUE!</v>
      </c>
      <c r="BW206" s="44" t="e">
        <f t="shared" si="102"/>
        <v>#REF!</v>
      </c>
      <c r="BX206" s="43" t="e">
        <f t="shared" si="103"/>
        <v>#VALUE!</v>
      </c>
      <c r="BY206" s="43" t="e">
        <f t="shared" si="104"/>
        <v>#VALUE!</v>
      </c>
      <c r="BZ206" s="44" t="e">
        <f t="shared" si="105"/>
        <v>#REF!</v>
      </c>
      <c r="CA206" s="44" t="e">
        <f t="shared" si="106"/>
        <v>#REF!</v>
      </c>
      <c r="CB206" t="str">
        <f t="shared" si="107"/>
        <v>19000100</v>
      </c>
      <c r="CC206" s="55">
        <f t="shared" si="108"/>
        <v>0</v>
      </c>
      <c r="CD206" s="114" t="e">
        <f t="shared" si="109"/>
        <v>#N/A</v>
      </c>
      <c r="CE206" s="114" t="e">
        <f t="shared" si="110"/>
        <v>#N/A</v>
      </c>
      <c r="CF206" s="114" t="e">
        <f t="shared" si="111"/>
        <v>#N/A</v>
      </c>
      <c r="CG206" s="114" t="e">
        <f t="shared" si="112"/>
        <v>#N/A</v>
      </c>
      <c r="CH206" s="114" t="e">
        <f t="shared" si="113"/>
        <v>#N/A</v>
      </c>
      <c r="CI206" s="114" t="e">
        <f t="shared" si="114"/>
        <v>#N/A</v>
      </c>
      <c r="CJ206" s="114" t="e">
        <f t="shared" si="115"/>
        <v>#N/A</v>
      </c>
      <c r="CK206" s="114" t="e">
        <f t="shared" si="116"/>
        <v>#N/A</v>
      </c>
      <c r="CL206" s="114" t="e">
        <f t="shared" si="117"/>
        <v>#N/A</v>
      </c>
    </row>
    <row r="207" spans="1:90">
      <c r="A207" s="149" t="str">
        <f t="shared" si="93"/>
        <v xml:space="preserve"> 19000100</v>
      </c>
      <c r="B207" s="153"/>
      <c r="C207" s="130"/>
      <c r="D207" s="136"/>
      <c r="E207" s="136"/>
      <c r="F207" s="136"/>
      <c r="G207" s="136"/>
      <c r="H207" s="136"/>
      <c r="I207" s="131"/>
      <c r="J207" s="168"/>
      <c r="K207" s="174"/>
      <c r="L207" s="195"/>
      <c r="M207" s="184" t="e">
        <f t="shared" si="118"/>
        <v>#DIV/0!</v>
      </c>
      <c r="N207" s="174"/>
      <c r="O207" s="195"/>
      <c r="P207" s="184" t="e">
        <f t="shared" si="119"/>
        <v>#DIV/0!</v>
      </c>
      <c r="Q207" s="174"/>
      <c r="R207" s="195"/>
      <c r="S207" s="184" t="e">
        <f t="shared" si="120"/>
        <v>#DIV/0!</v>
      </c>
      <c r="T207" s="170"/>
      <c r="U207" s="133"/>
      <c r="V207" s="133"/>
      <c r="W207" s="133"/>
      <c r="X207" s="133"/>
      <c r="Y207" s="133"/>
      <c r="Z207" s="133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61"/>
      <c r="AT207" s="193"/>
      <c r="AU207" s="136"/>
      <c r="AV207" s="184" t="e">
        <f t="shared" si="121"/>
        <v>#DIV/0!</v>
      </c>
      <c r="AW207" s="193"/>
      <c r="AX207" s="136"/>
      <c r="AY207" s="184" t="e">
        <f t="shared" si="122"/>
        <v>#DIV/0!</v>
      </c>
      <c r="AZ207" s="193"/>
      <c r="BA207" s="136"/>
      <c r="BB207" s="184" t="e">
        <f t="shared" si="123"/>
        <v>#DIV/0!</v>
      </c>
      <c r="BC207" s="153"/>
      <c r="BD207" s="136"/>
      <c r="BE207" s="136"/>
      <c r="BF207" s="136"/>
      <c r="BG207" s="136"/>
      <c r="BH207" s="136"/>
      <c r="BI207" s="136"/>
      <c r="BJ207" s="161"/>
      <c r="BK207" s="161"/>
      <c r="BL207" s="161"/>
      <c r="BM207" s="152"/>
      <c r="BN207" s="43">
        <f t="shared" si="94"/>
        <v>0</v>
      </c>
      <c r="BO207" s="43">
        <f t="shared" si="95"/>
        <v>0</v>
      </c>
      <c r="BP207" s="43" t="e">
        <f t="shared" si="96"/>
        <v>#DIV/0!</v>
      </c>
      <c r="BQ207" s="43">
        <f t="shared" si="97"/>
        <v>0</v>
      </c>
      <c r="BR207" s="43">
        <f t="shared" si="98"/>
        <v>0</v>
      </c>
      <c r="BS207" s="43" t="e">
        <f t="shared" si="99"/>
        <v>#DIV/0!</v>
      </c>
      <c r="BT207" s="43" t="e">
        <f>(#REF!*86400)/2</f>
        <v>#REF!</v>
      </c>
      <c r="BU207" s="43" t="e">
        <f t="shared" si="100"/>
        <v>#DIV/0!</v>
      </c>
      <c r="BV207" s="43" t="e">
        <f t="shared" si="101"/>
        <v>#VALUE!</v>
      </c>
      <c r="BW207" s="44" t="e">
        <f t="shared" si="102"/>
        <v>#REF!</v>
      </c>
      <c r="BX207" s="43" t="e">
        <f t="shared" si="103"/>
        <v>#VALUE!</v>
      </c>
      <c r="BY207" s="43" t="e">
        <f t="shared" si="104"/>
        <v>#VALUE!</v>
      </c>
      <c r="BZ207" s="44" t="e">
        <f t="shared" si="105"/>
        <v>#REF!</v>
      </c>
      <c r="CA207" s="44" t="e">
        <f t="shared" si="106"/>
        <v>#REF!</v>
      </c>
      <c r="CB207" t="str">
        <f t="shared" si="107"/>
        <v>19000100</v>
      </c>
      <c r="CC207" s="55">
        <f t="shared" si="108"/>
        <v>0</v>
      </c>
      <c r="CD207" s="114" t="e">
        <f t="shared" si="109"/>
        <v>#N/A</v>
      </c>
      <c r="CE207" s="114" t="e">
        <f t="shared" si="110"/>
        <v>#N/A</v>
      </c>
      <c r="CF207" s="114" t="e">
        <f t="shared" si="111"/>
        <v>#N/A</v>
      </c>
      <c r="CG207" s="114" t="e">
        <f t="shared" si="112"/>
        <v>#N/A</v>
      </c>
      <c r="CH207" s="114" t="e">
        <f t="shared" si="113"/>
        <v>#N/A</v>
      </c>
      <c r="CI207" s="114" t="e">
        <f t="shared" si="114"/>
        <v>#N/A</v>
      </c>
      <c r="CJ207" s="114" t="e">
        <f t="shared" si="115"/>
        <v>#N/A</v>
      </c>
      <c r="CK207" s="114" t="e">
        <f t="shared" si="116"/>
        <v>#N/A</v>
      </c>
      <c r="CL207" s="114" t="e">
        <f t="shared" si="117"/>
        <v>#N/A</v>
      </c>
    </row>
    <row r="208" spans="1:90">
      <c r="A208" s="149" t="str">
        <f t="shared" si="93"/>
        <v xml:space="preserve"> 19000100</v>
      </c>
      <c r="B208" s="153"/>
      <c r="C208" s="130"/>
      <c r="D208" s="136"/>
      <c r="E208" s="136"/>
      <c r="F208" s="136"/>
      <c r="G208" s="136"/>
      <c r="H208" s="136"/>
      <c r="I208" s="131"/>
      <c r="J208" s="168"/>
      <c r="K208" s="174"/>
      <c r="L208" s="195"/>
      <c r="M208" s="184" t="e">
        <f t="shared" si="118"/>
        <v>#DIV/0!</v>
      </c>
      <c r="N208" s="174"/>
      <c r="O208" s="195"/>
      <c r="P208" s="184" t="e">
        <f t="shared" si="119"/>
        <v>#DIV/0!</v>
      </c>
      <c r="Q208" s="174"/>
      <c r="R208" s="195"/>
      <c r="S208" s="184" t="e">
        <f t="shared" si="120"/>
        <v>#DIV/0!</v>
      </c>
      <c r="T208" s="170"/>
      <c r="U208" s="133"/>
      <c r="V208" s="133"/>
      <c r="W208" s="133"/>
      <c r="X208" s="133"/>
      <c r="Y208" s="133"/>
      <c r="Z208" s="133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61"/>
      <c r="AT208" s="193"/>
      <c r="AU208" s="136"/>
      <c r="AV208" s="184" t="e">
        <f t="shared" si="121"/>
        <v>#DIV/0!</v>
      </c>
      <c r="AW208" s="193"/>
      <c r="AX208" s="136"/>
      <c r="AY208" s="184" t="e">
        <f t="shared" si="122"/>
        <v>#DIV/0!</v>
      </c>
      <c r="AZ208" s="193"/>
      <c r="BA208" s="136"/>
      <c r="BB208" s="184" t="e">
        <f t="shared" si="123"/>
        <v>#DIV/0!</v>
      </c>
      <c r="BC208" s="153"/>
      <c r="BD208" s="136"/>
      <c r="BE208" s="136"/>
      <c r="BF208" s="136"/>
      <c r="BG208" s="136"/>
      <c r="BH208" s="136"/>
      <c r="BI208" s="136"/>
      <c r="BJ208" s="161"/>
      <c r="BK208" s="161"/>
      <c r="BL208" s="161"/>
      <c r="BM208" s="152"/>
      <c r="BN208" s="43">
        <f t="shared" si="94"/>
        <v>0</v>
      </c>
      <c r="BO208" s="43">
        <f t="shared" si="95"/>
        <v>0</v>
      </c>
      <c r="BP208" s="43" t="e">
        <f t="shared" si="96"/>
        <v>#DIV/0!</v>
      </c>
      <c r="BQ208" s="43">
        <f t="shared" si="97"/>
        <v>0</v>
      </c>
      <c r="BR208" s="43">
        <f t="shared" si="98"/>
        <v>0</v>
      </c>
      <c r="BS208" s="43" t="e">
        <f t="shared" si="99"/>
        <v>#DIV/0!</v>
      </c>
      <c r="BT208" s="43" t="e">
        <f>(#REF!*86400)/2</f>
        <v>#REF!</v>
      </c>
      <c r="BU208" s="43" t="e">
        <f t="shared" si="100"/>
        <v>#DIV/0!</v>
      </c>
      <c r="BV208" s="43" t="e">
        <f t="shared" si="101"/>
        <v>#VALUE!</v>
      </c>
      <c r="BW208" s="44" t="e">
        <f t="shared" si="102"/>
        <v>#REF!</v>
      </c>
      <c r="BX208" s="43" t="e">
        <f t="shared" si="103"/>
        <v>#VALUE!</v>
      </c>
      <c r="BY208" s="43" t="e">
        <f t="shared" si="104"/>
        <v>#VALUE!</v>
      </c>
      <c r="BZ208" s="44" t="e">
        <f t="shared" si="105"/>
        <v>#REF!</v>
      </c>
      <c r="CA208" s="44" t="e">
        <f t="shared" si="106"/>
        <v>#REF!</v>
      </c>
      <c r="CB208" t="str">
        <f t="shared" si="107"/>
        <v>19000100</v>
      </c>
      <c r="CC208" s="55">
        <f t="shared" si="108"/>
        <v>0</v>
      </c>
      <c r="CD208" s="114" t="e">
        <f t="shared" si="109"/>
        <v>#N/A</v>
      </c>
      <c r="CE208" s="114" t="e">
        <f t="shared" si="110"/>
        <v>#N/A</v>
      </c>
      <c r="CF208" s="114" t="e">
        <f t="shared" si="111"/>
        <v>#N/A</v>
      </c>
      <c r="CG208" s="114" t="e">
        <f t="shared" si="112"/>
        <v>#N/A</v>
      </c>
      <c r="CH208" s="114" t="e">
        <f t="shared" si="113"/>
        <v>#N/A</v>
      </c>
      <c r="CI208" s="114" t="e">
        <f t="shared" si="114"/>
        <v>#N/A</v>
      </c>
      <c r="CJ208" s="114" t="e">
        <f t="shared" si="115"/>
        <v>#N/A</v>
      </c>
      <c r="CK208" s="114" t="e">
        <f t="shared" si="116"/>
        <v>#N/A</v>
      </c>
      <c r="CL208" s="114" t="e">
        <f t="shared" si="117"/>
        <v>#N/A</v>
      </c>
    </row>
    <row r="209" spans="1:90">
      <c r="A209" s="149" t="str">
        <f t="shared" si="93"/>
        <v xml:space="preserve"> 19000100</v>
      </c>
      <c r="B209" s="153"/>
      <c r="C209" s="130"/>
      <c r="D209" s="136"/>
      <c r="E209" s="136"/>
      <c r="F209" s="136"/>
      <c r="G209" s="136"/>
      <c r="H209" s="136"/>
      <c r="I209" s="131"/>
      <c r="J209" s="168"/>
      <c r="K209" s="174"/>
      <c r="L209" s="195"/>
      <c r="M209" s="184" t="e">
        <f t="shared" si="118"/>
        <v>#DIV/0!</v>
      </c>
      <c r="N209" s="174"/>
      <c r="O209" s="195"/>
      <c r="P209" s="184" t="e">
        <f t="shared" si="119"/>
        <v>#DIV/0!</v>
      </c>
      <c r="Q209" s="174"/>
      <c r="R209" s="195"/>
      <c r="S209" s="184" t="e">
        <f t="shared" si="120"/>
        <v>#DIV/0!</v>
      </c>
      <c r="T209" s="170"/>
      <c r="U209" s="133"/>
      <c r="V209" s="133"/>
      <c r="W209" s="133"/>
      <c r="X209" s="133"/>
      <c r="Y209" s="133"/>
      <c r="Z209" s="133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61"/>
      <c r="AT209" s="193"/>
      <c r="AU209" s="136"/>
      <c r="AV209" s="184" t="e">
        <f t="shared" si="121"/>
        <v>#DIV/0!</v>
      </c>
      <c r="AW209" s="193"/>
      <c r="AX209" s="136"/>
      <c r="AY209" s="184" t="e">
        <f t="shared" si="122"/>
        <v>#DIV/0!</v>
      </c>
      <c r="AZ209" s="193"/>
      <c r="BA209" s="136"/>
      <c r="BB209" s="184" t="e">
        <f t="shared" si="123"/>
        <v>#DIV/0!</v>
      </c>
      <c r="BC209" s="153"/>
      <c r="BD209" s="136"/>
      <c r="BE209" s="136"/>
      <c r="BF209" s="136"/>
      <c r="BG209" s="136"/>
      <c r="BH209" s="136"/>
      <c r="BI209" s="136"/>
      <c r="BJ209" s="161"/>
      <c r="BK209" s="161"/>
      <c r="BL209" s="161"/>
      <c r="BM209" s="152"/>
      <c r="BN209" s="43">
        <f t="shared" si="94"/>
        <v>0</v>
      </c>
      <c r="BO209" s="43">
        <f t="shared" si="95"/>
        <v>0</v>
      </c>
      <c r="BP209" s="43" t="e">
        <f t="shared" si="96"/>
        <v>#DIV/0!</v>
      </c>
      <c r="BQ209" s="43">
        <f t="shared" si="97"/>
        <v>0</v>
      </c>
      <c r="BR209" s="43">
        <f t="shared" si="98"/>
        <v>0</v>
      </c>
      <c r="BS209" s="43" t="e">
        <f t="shared" si="99"/>
        <v>#DIV/0!</v>
      </c>
      <c r="BT209" s="43" t="e">
        <f>(#REF!*86400)/2</f>
        <v>#REF!</v>
      </c>
      <c r="BU209" s="43" t="e">
        <f t="shared" si="100"/>
        <v>#DIV/0!</v>
      </c>
      <c r="BV209" s="43" t="e">
        <f t="shared" si="101"/>
        <v>#VALUE!</v>
      </c>
      <c r="BW209" s="44" t="e">
        <f t="shared" si="102"/>
        <v>#REF!</v>
      </c>
      <c r="BX209" s="43" t="e">
        <f t="shared" si="103"/>
        <v>#VALUE!</v>
      </c>
      <c r="BY209" s="43" t="e">
        <f t="shared" si="104"/>
        <v>#VALUE!</v>
      </c>
      <c r="BZ209" s="44" t="e">
        <f t="shared" si="105"/>
        <v>#REF!</v>
      </c>
      <c r="CA209" s="44" t="e">
        <f t="shared" si="106"/>
        <v>#REF!</v>
      </c>
      <c r="CB209" t="str">
        <f t="shared" si="107"/>
        <v>19000100</v>
      </c>
      <c r="CC209" s="55">
        <f t="shared" si="108"/>
        <v>0</v>
      </c>
      <c r="CD209" s="114" t="e">
        <f t="shared" si="109"/>
        <v>#N/A</v>
      </c>
      <c r="CE209" s="114" t="e">
        <f t="shared" si="110"/>
        <v>#N/A</v>
      </c>
      <c r="CF209" s="114" t="e">
        <f t="shared" si="111"/>
        <v>#N/A</v>
      </c>
      <c r="CG209" s="114" t="e">
        <f t="shared" si="112"/>
        <v>#N/A</v>
      </c>
      <c r="CH209" s="114" t="e">
        <f t="shared" si="113"/>
        <v>#N/A</v>
      </c>
      <c r="CI209" s="114" t="e">
        <f t="shared" si="114"/>
        <v>#N/A</v>
      </c>
      <c r="CJ209" s="114" t="e">
        <f t="shared" si="115"/>
        <v>#N/A</v>
      </c>
      <c r="CK209" s="114" t="e">
        <f t="shared" si="116"/>
        <v>#N/A</v>
      </c>
      <c r="CL209" s="114" t="e">
        <f t="shared" si="117"/>
        <v>#N/A</v>
      </c>
    </row>
    <row r="210" spans="1:90">
      <c r="A210" s="149" t="str">
        <f t="shared" si="93"/>
        <v xml:space="preserve"> 19000100</v>
      </c>
      <c r="B210" s="153"/>
      <c r="C210" s="130"/>
      <c r="D210" s="136"/>
      <c r="E210" s="136"/>
      <c r="F210" s="136"/>
      <c r="G210" s="136"/>
      <c r="H210" s="136"/>
      <c r="I210" s="131"/>
      <c r="J210" s="168"/>
      <c r="K210" s="174"/>
      <c r="L210" s="195"/>
      <c r="M210" s="184" t="e">
        <f t="shared" si="118"/>
        <v>#DIV/0!</v>
      </c>
      <c r="N210" s="174"/>
      <c r="O210" s="195"/>
      <c r="P210" s="184" t="e">
        <f t="shared" si="119"/>
        <v>#DIV/0!</v>
      </c>
      <c r="Q210" s="174"/>
      <c r="R210" s="195"/>
      <c r="S210" s="184" t="e">
        <f t="shared" si="120"/>
        <v>#DIV/0!</v>
      </c>
      <c r="T210" s="170"/>
      <c r="U210" s="133"/>
      <c r="V210" s="133"/>
      <c r="W210" s="133"/>
      <c r="X210" s="133"/>
      <c r="Y210" s="133"/>
      <c r="Z210" s="133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61"/>
      <c r="AT210" s="193"/>
      <c r="AU210" s="136"/>
      <c r="AV210" s="184" t="e">
        <f t="shared" si="121"/>
        <v>#DIV/0!</v>
      </c>
      <c r="AW210" s="193"/>
      <c r="AX210" s="136"/>
      <c r="AY210" s="184" t="e">
        <f t="shared" si="122"/>
        <v>#DIV/0!</v>
      </c>
      <c r="AZ210" s="193"/>
      <c r="BA210" s="136"/>
      <c r="BB210" s="184" t="e">
        <f t="shared" si="123"/>
        <v>#DIV/0!</v>
      </c>
      <c r="BC210" s="153"/>
      <c r="BD210" s="136"/>
      <c r="BE210" s="136"/>
      <c r="BF210" s="136"/>
      <c r="BG210" s="136"/>
      <c r="BH210" s="136"/>
      <c r="BI210" s="136"/>
      <c r="BJ210" s="161"/>
      <c r="BK210" s="161"/>
      <c r="BL210" s="161"/>
      <c r="BM210" s="152"/>
      <c r="BN210" s="43">
        <f t="shared" si="94"/>
        <v>0</v>
      </c>
      <c r="BO210" s="43">
        <f t="shared" si="95"/>
        <v>0</v>
      </c>
      <c r="BP210" s="43" t="e">
        <f t="shared" si="96"/>
        <v>#DIV/0!</v>
      </c>
      <c r="BQ210" s="43">
        <f t="shared" si="97"/>
        <v>0</v>
      </c>
      <c r="BR210" s="43">
        <f t="shared" si="98"/>
        <v>0</v>
      </c>
      <c r="BS210" s="43" t="e">
        <f t="shared" si="99"/>
        <v>#DIV/0!</v>
      </c>
      <c r="BT210" s="43" t="e">
        <f>(#REF!*86400)/2</f>
        <v>#REF!</v>
      </c>
      <c r="BU210" s="43" t="e">
        <f t="shared" si="100"/>
        <v>#DIV/0!</v>
      </c>
      <c r="BV210" s="43" t="e">
        <f t="shared" si="101"/>
        <v>#VALUE!</v>
      </c>
      <c r="BW210" s="44" t="e">
        <f t="shared" si="102"/>
        <v>#REF!</v>
      </c>
      <c r="BX210" s="43" t="e">
        <f t="shared" si="103"/>
        <v>#VALUE!</v>
      </c>
      <c r="BY210" s="43" t="e">
        <f t="shared" si="104"/>
        <v>#VALUE!</v>
      </c>
      <c r="BZ210" s="44" t="e">
        <f t="shared" si="105"/>
        <v>#REF!</v>
      </c>
      <c r="CA210" s="44" t="e">
        <f t="shared" si="106"/>
        <v>#REF!</v>
      </c>
      <c r="CB210" t="str">
        <f t="shared" si="107"/>
        <v>19000100</v>
      </c>
      <c r="CC210" s="55">
        <f t="shared" si="108"/>
        <v>0</v>
      </c>
      <c r="CD210" s="114" t="e">
        <f t="shared" si="109"/>
        <v>#N/A</v>
      </c>
      <c r="CE210" s="114" t="e">
        <f t="shared" si="110"/>
        <v>#N/A</v>
      </c>
      <c r="CF210" s="114" t="e">
        <f t="shared" si="111"/>
        <v>#N/A</v>
      </c>
      <c r="CG210" s="114" t="e">
        <f t="shared" si="112"/>
        <v>#N/A</v>
      </c>
      <c r="CH210" s="114" t="e">
        <f t="shared" si="113"/>
        <v>#N/A</v>
      </c>
      <c r="CI210" s="114" t="e">
        <f t="shared" si="114"/>
        <v>#N/A</v>
      </c>
      <c r="CJ210" s="114" t="e">
        <f t="shared" si="115"/>
        <v>#N/A</v>
      </c>
      <c r="CK210" s="114" t="e">
        <f t="shared" si="116"/>
        <v>#N/A</v>
      </c>
      <c r="CL210" s="114" t="e">
        <f t="shared" si="117"/>
        <v>#N/A</v>
      </c>
    </row>
    <row r="211" spans="1:90">
      <c r="A211" s="149" t="str">
        <f t="shared" si="93"/>
        <v xml:space="preserve"> 19000100</v>
      </c>
      <c r="B211" s="153"/>
      <c r="C211" s="130"/>
      <c r="D211" s="136"/>
      <c r="E211" s="136"/>
      <c r="F211" s="136"/>
      <c r="G211" s="136"/>
      <c r="H211" s="136"/>
      <c r="I211" s="131"/>
      <c r="J211" s="168"/>
      <c r="K211" s="174"/>
      <c r="L211" s="195"/>
      <c r="M211" s="184" t="e">
        <f t="shared" si="118"/>
        <v>#DIV/0!</v>
      </c>
      <c r="N211" s="174"/>
      <c r="O211" s="195"/>
      <c r="P211" s="184" t="e">
        <f t="shared" si="119"/>
        <v>#DIV/0!</v>
      </c>
      <c r="Q211" s="174"/>
      <c r="R211" s="195"/>
      <c r="S211" s="184" t="e">
        <f t="shared" si="120"/>
        <v>#DIV/0!</v>
      </c>
      <c r="T211" s="170"/>
      <c r="U211" s="133"/>
      <c r="V211" s="133"/>
      <c r="W211" s="133"/>
      <c r="X211" s="133"/>
      <c r="Y211" s="133"/>
      <c r="Z211" s="133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61"/>
      <c r="AT211" s="193"/>
      <c r="AU211" s="136"/>
      <c r="AV211" s="184" t="e">
        <f t="shared" si="121"/>
        <v>#DIV/0!</v>
      </c>
      <c r="AW211" s="193"/>
      <c r="AX211" s="136"/>
      <c r="AY211" s="184" t="e">
        <f t="shared" si="122"/>
        <v>#DIV/0!</v>
      </c>
      <c r="AZ211" s="193"/>
      <c r="BA211" s="136"/>
      <c r="BB211" s="184" t="e">
        <f t="shared" si="123"/>
        <v>#DIV/0!</v>
      </c>
      <c r="BC211" s="153"/>
      <c r="BD211" s="136"/>
      <c r="BE211" s="136"/>
      <c r="BF211" s="136"/>
      <c r="BG211" s="136"/>
      <c r="BH211" s="136"/>
      <c r="BI211" s="136"/>
      <c r="BJ211" s="161"/>
      <c r="BK211" s="161"/>
      <c r="BL211" s="161"/>
      <c r="BM211" s="152"/>
      <c r="BN211" s="43">
        <f t="shared" si="94"/>
        <v>0</v>
      </c>
      <c r="BO211" s="43">
        <f t="shared" si="95"/>
        <v>0</v>
      </c>
      <c r="BP211" s="43" t="e">
        <f t="shared" si="96"/>
        <v>#DIV/0!</v>
      </c>
      <c r="BQ211" s="43">
        <f t="shared" si="97"/>
        <v>0</v>
      </c>
      <c r="BR211" s="43">
        <f t="shared" si="98"/>
        <v>0</v>
      </c>
      <c r="BS211" s="43" t="e">
        <f t="shared" si="99"/>
        <v>#DIV/0!</v>
      </c>
      <c r="BT211" s="43" t="e">
        <f>(#REF!*86400)/2</f>
        <v>#REF!</v>
      </c>
      <c r="BU211" s="43" t="e">
        <f t="shared" si="100"/>
        <v>#DIV/0!</v>
      </c>
      <c r="BV211" s="43" t="e">
        <f t="shared" si="101"/>
        <v>#VALUE!</v>
      </c>
      <c r="BW211" s="44" t="e">
        <f t="shared" si="102"/>
        <v>#REF!</v>
      </c>
      <c r="BX211" s="43" t="e">
        <f t="shared" si="103"/>
        <v>#VALUE!</v>
      </c>
      <c r="BY211" s="43" t="e">
        <f t="shared" si="104"/>
        <v>#VALUE!</v>
      </c>
      <c r="BZ211" s="44" t="e">
        <f t="shared" si="105"/>
        <v>#REF!</v>
      </c>
      <c r="CA211" s="44" t="e">
        <f t="shared" si="106"/>
        <v>#REF!</v>
      </c>
      <c r="CB211" t="str">
        <f t="shared" si="107"/>
        <v>19000100</v>
      </c>
      <c r="CC211" s="55">
        <f t="shared" si="108"/>
        <v>0</v>
      </c>
      <c r="CD211" s="114" t="e">
        <f t="shared" si="109"/>
        <v>#N/A</v>
      </c>
      <c r="CE211" s="114" t="e">
        <f t="shared" si="110"/>
        <v>#N/A</v>
      </c>
      <c r="CF211" s="114" t="e">
        <f t="shared" si="111"/>
        <v>#N/A</v>
      </c>
      <c r="CG211" s="114" t="e">
        <f t="shared" si="112"/>
        <v>#N/A</v>
      </c>
      <c r="CH211" s="114" t="e">
        <f t="shared" si="113"/>
        <v>#N/A</v>
      </c>
      <c r="CI211" s="114" t="e">
        <f t="shared" si="114"/>
        <v>#N/A</v>
      </c>
      <c r="CJ211" s="114" t="e">
        <f t="shared" si="115"/>
        <v>#N/A</v>
      </c>
      <c r="CK211" s="114" t="e">
        <f t="shared" si="116"/>
        <v>#N/A</v>
      </c>
      <c r="CL211" s="114" t="e">
        <f t="shared" si="117"/>
        <v>#N/A</v>
      </c>
    </row>
    <row r="212" spans="1:90">
      <c r="A212" s="149" t="str">
        <f t="shared" si="93"/>
        <v xml:space="preserve"> 19000100</v>
      </c>
      <c r="B212" s="153"/>
      <c r="C212" s="130"/>
      <c r="D212" s="136"/>
      <c r="E212" s="136"/>
      <c r="F212" s="136"/>
      <c r="G212" s="136"/>
      <c r="H212" s="136"/>
      <c r="I212" s="131"/>
      <c r="J212" s="168"/>
      <c r="K212" s="174"/>
      <c r="L212" s="195"/>
      <c r="M212" s="184" t="e">
        <f t="shared" si="118"/>
        <v>#DIV/0!</v>
      </c>
      <c r="N212" s="174"/>
      <c r="O212" s="195"/>
      <c r="P212" s="184" t="e">
        <f t="shared" si="119"/>
        <v>#DIV/0!</v>
      </c>
      <c r="Q212" s="174"/>
      <c r="R212" s="195"/>
      <c r="S212" s="184" t="e">
        <f t="shared" si="120"/>
        <v>#DIV/0!</v>
      </c>
      <c r="T212" s="170"/>
      <c r="U212" s="133"/>
      <c r="V212" s="133"/>
      <c r="W212" s="133"/>
      <c r="X212" s="133"/>
      <c r="Y212" s="133"/>
      <c r="Z212" s="133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61"/>
      <c r="AT212" s="193"/>
      <c r="AU212" s="136"/>
      <c r="AV212" s="184" t="e">
        <f t="shared" si="121"/>
        <v>#DIV/0!</v>
      </c>
      <c r="AW212" s="193"/>
      <c r="AX212" s="136"/>
      <c r="AY212" s="184" t="e">
        <f t="shared" si="122"/>
        <v>#DIV/0!</v>
      </c>
      <c r="AZ212" s="193"/>
      <c r="BA212" s="136"/>
      <c r="BB212" s="184" t="e">
        <f t="shared" si="123"/>
        <v>#DIV/0!</v>
      </c>
      <c r="BC212" s="153"/>
      <c r="BD212" s="136"/>
      <c r="BE212" s="136"/>
      <c r="BF212" s="136"/>
      <c r="BG212" s="136"/>
      <c r="BH212" s="136"/>
      <c r="BI212" s="136"/>
      <c r="BJ212" s="161"/>
      <c r="BK212" s="161"/>
      <c r="BL212" s="161"/>
      <c r="BM212" s="152"/>
      <c r="BN212" s="43">
        <f t="shared" si="94"/>
        <v>0</v>
      </c>
      <c r="BO212" s="43">
        <f t="shared" si="95"/>
        <v>0</v>
      </c>
      <c r="BP212" s="43" t="e">
        <f t="shared" si="96"/>
        <v>#DIV/0!</v>
      </c>
      <c r="BQ212" s="43">
        <f t="shared" si="97"/>
        <v>0</v>
      </c>
      <c r="BR212" s="43">
        <f t="shared" si="98"/>
        <v>0</v>
      </c>
      <c r="BS212" s="43" t="e">
        <f t="shared" si="99"/>
        <v>#DIV/0!</v>
      </c>
      <c r="BT212" s="43" t="e">
        <f>(#REF!*86400)/2</f>
        <v>#REF!</v>
      </c>
      <c r="BU212" s="43" t="e">
        <f t="shared" si="100"/>
        <v>#DIV/0!</v>
      </c>
      <c r="BV212" s="43" t="e">
        <f t="shared" si="101"/>
        <v>#VALUE!</v>
      </c>
      <c r="BW212" s="44" t="e">
        <f t="shared" si="102"/>
        <v>#REF!</v>
      </c>
      <c r="BX212" s="43" t="e">
        <f t="shared" si="103"/>
        <v>#VALUE!</v>
      </c>
      <c r="BY212" s="43" t="e">
        <f t="shared" si="104"/>
        <v>#VALUE!</v>
      </c>
      <c r="BZ212" s="44" t="e">
        <f t="shared" si="105"/>
        <v>#REF!</v>
      </c>
      <c r="CA212" s="44" t="e">
        <f t="shared" si="106"/>
        <v>#REF!</v>
      </c>
      <c r="CB212" t="str">
        <f t="shared" si="107"/>
        <v>19000100</v>
      </c>
      <c r="CC212" s="55">
        <f t="shared" si="108"/>
        <v>0</v>
      </c>
      <c r="CD212" s="114" t="e">
        <f t="shared" si="109"/>
        <v>#N/A</v>
      </c>
      <c r="CE212" s="114" t="e">
        <f t="shared" si="110"/>
        <v>#N/A</v>
      </c>
      <c r="CF212" s="114" t="e">
        <f t="shared" si="111"/>
        <v>#N/A</v>
      </c>
      <c r="CG212" s="114" t="e">
        <f t="shared" si="112"/>
        <v>#N/A</v>
      </c>
      <c r="CH212" s="114" t="e">
        <f t="shared" si="113"/>
        <v>#N/A</v>
      </c>
      <c r="CI212" s="114" t="e">
        <f t="shared" si="114"/>
        <v>#N/A</v>
      </c>
      <c r="CJ212" s="114" t="e">
        <f t="shared" si="115"/>
        <v>#N/A</v>
      </c>
      <c r="CK212" s="114" t="e">
        <f t="shared" si="116"/>
        <v>#N/A</v>
      </c>
      <c r="CL212" s="114" t="e">
        <f t="shared" si="117"/>
        <v>#N/A</v>
      </c>
    </row>
    <row r="213" spans="1:90">
      <c r="A213" s="149" t="str">
        <f t="shared" si="93"/>
        <v xml:space="preserve"> 19000100</v>
      </c>
      <c r="B213" s="153"/>
      <c r="C213" s="130"/>
      <c r="D213" s="136"/>
      <c r="E213" s="136"/>
      <c r="F213" s="136"/>
      <c r="G213" s="136"/>
      <c r="H213" s="136"/>
      <c r="I213" s="131"/>
      <c r="J213" s="168"/>
      <c r="K213" s="174"/>
      <c r="L213" s="195"/>
      <c r="M213" s="184" t="e">
        <f t="shared" si="118"/>
        <v>#DIV/0!</v>
      </c>
      <c r="N213" s="174"/>
      <c r="O213" s="195"/>
      <c r="P213" s="184" t="e">
        <f t="shared" si="119"/>
        <v>#DIV/0!</v>
      </c>
      <c r="Q213" s="174"/>
      <c r="R213" s="195"/>
      <c r="S213" s="184" t="e">
        <f t="shared" si="120"/>
        <v>#DIV/0!</v>
      </c>
      <c r="T213" s="170"/>
      <c r="U213" s="133"/>
      <c r="V213" s="133"/>
      <c r="W213" s="133"/>
      <c r="X213" s="133"/>
      <c r="Y213" s="133"/>
      <c r="Z213" s="133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61"/>
      <c r="AT213" s="193"/>
      <c r="AU213" s="136"/>
      <c r="AV213" s="184" t="e">
        <f t="shared" si="121"/>
        <v>#DIV/0!</v>
      </c>
      <c r="AW213" s="193"/>
      <c r="AX213" s="136"/>
      <c r="AY213" s="184" t="e">
        <f t="shared" si="122"/>
        <v>#DIV/0!</v>
      </c>
      <c r="AZ213" s="193"/>
      <c r="BA213" s="136"/>
      <c r="BB213" s="184" t="e">
        <f t="shared" si="123"/>
        <v>#DIV/0!</v>
      </c>
      <c r="BC213" s="153"/>
      <c r="BD213" s="136"/>
      <c r="BE213" s="136"/>
      <c r="BF213" s="136"/>
      <c r="BG213" s="136"/>
      <c r="BH213" s="136"/>
      <c r="BI213" s="136"/>
      <c r="BJ213" s="161"/>
      <c r="BK213" s="161"/>
      <c r="BL213" s="161"/>
      <c r="BM213" s="152"/>
      <c r="BN213" s="43">
        <f t="shared" si="94"/>
        <v>0</v>
      </c>
      <c r="BO213" s="43">
        <f t="shared" si="95"/>
        <v>0</v>
      </c>
      <c r="BP213" s="43" t="e">
        <f t="shared" si="96"/>
        <v>#DIV/0!</v>
      </c>
      <c r="BQ213" s="43">
        <f t="shared" si="97"/>
        <v>0</v>
      </c>
      <c r="BR213" s="43">
        <f t="shared" si="98"/>
        <v>0</v>
      </c>
      <c r="BS213" s="43" t="e">
        <f t="shared" si="99"/>
        <v>#DIV/0!</v>
      </c>
      <c r="BT213" s="43" t="e">
        <f>(#REF!*86400)/2</f>
        <v>#REF!</v>
      </c>
      <c r="BU213" s="43" t="e">
        <f t="shared" si="100"/>
        <v>#DIV/0!</v>
      </c>
      <c r="BV213" s="43" t="e">
        <f t="shared" si="101"/>
        <v>#VALUE!</v>
      </c>
      <c r="BW213" s="44" t="e">
        <f t="shared" si="102"/>
        <v>#REF!</v>
      </c>
      <c r="BX213" s="43" t="e">
        <f t="shared" si="103"/>
        <v>#VALUE!</v>
      </c>
      <c r="BY213" s="43" t="e">
        <f t="shared" si="104"/>
        <v>#VALUE!</v>
      </c>
      <c r="BZ213" s="44" t="e">
        <f t="shared" si="105"/>
        <v>#REF!</v>
      </c>
      <c r="CA213" s="44" t="e">
        <f t="shared" si="106"/>
        <v>#REF!</v>
      </c>
      <c r="CB213" t="str">
        <f t="shared" si="107"/>
        <v>19000100</v>
      </c>
      <c r="CC213" s="55">
        <f t="shared" si="108"/>
        <v>0</v>
      </c>
      <c r="CD213" s="114" t="e">
        <f t="shared" si="109"/>
        <v>#N/A</v>
      </c>
      <c r="CE213" s="114" t="e">
        <f t="shared" si="110"/>
        <v>#N/A</v>
      </c>
      <c r="CF213" s="114" t="e">
        <f t="shared" si="111"/>
        <v>#N/A</v>
      </c>
      <c r="CG213" s="114" t="e">
        <f t="shared" si="112"/>
        <v>#N/A</v>
      </c>
      <c r="CH213" s="114" t="e">
        <f t="shared" si="113"/>
        <v>#N/A</v>
      </c>
      <c r="CI213" s="114" t="e">
        <f t="shared" si="114"/>
        <v>#N/A</v>
      </c>
      <c r="CJ213" s="114" t="e">
        <f t="shared" si="115"/>
        <v>#N/A</v>
      </c>
      <c r="CK213" s="114" t="e">
        <f t="shared" si="116"/>
        <v>#N/A</v>
      </c>
      <c r="CL213" s="114" t="e">
        <f t="shared" si="117"/>
        <v>#N/A</v>
      </c>
    </row>
    <row r="214" spans="1:90">
      <c r="A214" s="149" t="str">
        <f t="shared" si="93"/>
        <v xml:space="preserve"> 19000100</v>
      </c>
      <c r="B214" s="153"/>
      <c r="C214" s="130"/>
      <c r="D214" s="136"/>
      <c r="E214" s="136"/>
      <c r="F214" s="136"/>
      <c r="G214" s="136"/>
      <c r="H214" s="136"/>
      <c r="I214" s="131"/>
      <c r="J214" s="168"/>
      <c r="K214" s="174"/>
      <c r="L214" s="195"/>
      <c r="M214" s="184" t="e">
        <f t="shared" si="118"/>
        <v>#DIV/0!</v>
      </c>
      <c r="N214" s="174"/>
      <c r="O214" s="195"/>
      <c r="P214" s="184" t="e">
        <f t="shared" si="119"/>
        <v>#DIV/0!</v>
      </c>
      <c r="Q214" s="174"/>
      <c r="R214" s="195"/>
      <c r="S214" s="184" t="e">
        <f t="shared" si="120"/>
        <v>#DIV/0!</v>
      </c>
      <c r="T214" s="170"/>
      <c r="U214" s="133"/>
      <c r="V214" s="133"/>
      <c r="W214" s="133"/>
      <c r="X214" s="133"/>
      <c r="Y214" s="133"/>
      <c r="Z214" s="133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61"/>
      <c r="AT214" s="193"/>
      <c r="AU214" s="136"/>
      <c r="AV214" s="184" t="e">
        <f t="shared" si="121"/>
        <v>#DIV/0!</v>
      </c>
      <c r="AW214" s="193"/>
      <c r="AX214" s="136"/>
      <c r="AY214" s="184" t="e">
        <f t="shared" si="122"/>
        <v>#DIV/0!</v>
      </c>
      <c r="AZ214" s="193"/>
      <c r="BA214" s="136"/>
      <c r="BB214" s="184" t="e">
        <f t="shared" si="123"/>
        <v>#DIV/0!</v>
      </c>
      <c r="BC214" s="153"/>
      <c r="BD214" s="136"/>
      <c r="BE214" s="136"/>
      <c r="BF214" s="136"/>
      <c r="BG214" s="136"/>
      <c r="BH214" s="136"/>
      <c r="BI214" s="136"/>
      <c r="BJ214" s="161"/>
      <c r="BK214" s="161"/>
      <c r="BL214" s="161"/>
      <c r="BM214" s="152"/>
      <c r="BN214" s="43">
        <f t="shared" si="94"/>
        <v>0</v>
      </c>
      <c r="BO214" s="43">
        <f t="shared" si="95"/>
        <v>0</v>
      </c>
      <c r="BP214" s="43" t="e">
        <f t="shared" si="96"/>
        <v>#DIV/0!</v>
      </c>
      <c r="BQ214" s="43">
        <f t="shared" si="97"/>
        <v>0</v>
      </c>
      <c r="BR214" s="43">
        <f t="shared" si="98"/>
        <v>0</v>
      </c>
      <c r="BS214" s="43" t="e">
        <f t="shared" si="99"/>
        <v>#DIV/0!</v>
      </c>
      <c r="BT214" s="43" t="e">
        <f>(#REF!*86400)/2</f>
        <v>#REF!</v>
      </c>
      <c r="BU214" s="43" t="e">
        <f t="shared" si="100"/>
        <v>#DIV/0!</v>
      </c>
      <c r="BV214" s="43" t="e">
        <f t="shared" si="101"/>
        <v>#VALUE!</v>
      </c>
      <c r="BW214" s="44" t="e">
        <f t="shared" si="102"/>
        <v>#REF!</v>
      </c>
      <c r="BX214" s="43" t="e">
        <f t="shared" si="103"/>
        <v>#VALUE!</v>
      </c>
      <c r="BY214" s="43" t="e">
        <f t="shared" si="104"/>
        <v>#VALUE!</v>
      </c>
      <c r="BZ214" s="44" t="e">
        <f t="shared" si="105"/>
        <v>#REF!</v>
      </c>
      <c r="CA214" s="44" t="e">
        <f t="shared" si="106"/>
        <v>#REF!</v>
      </c>
      <c r="CB214" t="str">
        <f t="shared" si="107"/>
        <v>19000100</v>
      </c>
      <c r="CC214" s="55">
        <f t="shared" si="108"/>
        <v>0</v>
      </c>
      <c r="CD214" s="114" t="e">
        <f t="shared" si="109"/>
        <v>#N/A</v>
      </c>
      <c r="CE214" s="114" t="e">
        <f t="shared" si="110"/>
        <v>#N/A</v>
      </c>
      <c r="CF214" s="114" t="e">
        <f t="shared" si="111"/>
        <v>#N/A</v>
      </c>
      <c r="CG214" s="114" t="e">
        <f t="shared" si="112"/>
        <v>#N/A</v>
      </c>
      <c r="CH214" s="114" t="e">
        <f t="shared" si="113"/>
        <v>#N/A</v>
      </c>
      <c r="CI214" s="114" t="e">
        <f t="shared" si="114"/>
        <v>#N/A</v>
      </c>
      <c r="CJ214" s="114" t="e">
        <f t="shared" si="115"/>
        <v>#N/A</v>
      </c>
      <c r="CK214" s="114" t="e">
        <f t="shared" si="116"/>
        <v>#N/A</v>
      </c>
      <c r="CL214" s="114" t="e">
        <f t="shared" si="117"/>
        <v>#N/A</v>
      </c>
    </row>
    <row r="215" spans="1:90">
      <c r="A215" s="149" t="str">
        <f t="shared" si="93"/>
        <v xml:space="preserve"> 19000100</v>
      </c>
      <c r="B215" s="153"/>
      <c r="C215" s="130"/>
      <c r="D215" s="136"/>
      <c r="E215" s="136"/>
      <c r="F215" s="136"/>
      <c r="G215" s="136"/>
      <c r="H215" s="136"/>
      <c r="I215" s="131"/>
      <c r="J215" s="168"/>
      <c r="K215" s="174"/>
      <c r="L215" s="195"/>
      <c r="M215" s="184" t="e">
        <f t="shared" si="118"/>
        <v>#DIV/0!</v>
      </c>
      <c r="N215" s="174"/>
      <c r="O215" s="195"/>
      <c r="P215" s="184" t="e">
        <f t="shared" si="119"/>
        <v>#DIV/0!</v>
      </c>
      <c r="Q215" s="174"/>
      <c r="R215" s="195"/>
      <c r="S215" s="184" t="e">
        <f t="shared" si="120"/>
        <v>#DIV/0!</v>
      </c>
      <c r="T215" s="170"/>
      <c r="U215" s="133"/>
      <c r="V215" s="133"/>
      <c r="W215" s="133"/>
      <c r="X215" s="133"/>
      <c r="Y215" s="133"/>
      <c r="Z215" s="133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61"/>
      <c r="AT215" s="193"/>
      <c r="AU215" s="136"/>
      <c r="AV215" s="184" t="e">
        <f t="shared" si="121"/>
        <v>#DIV/0!</v>
      </c>
      <c r="AW215" s="193"/>
      <c r="AX215" s="136"/>
      <c r="AY215" s="184" t="e">
        <f t="shared" si="122"/>
        <v>#DIV/0!</v>
      </c>
      <c r="AZ215" s="193"/>
      <c r="BA215" s="136"/>
      <c r="BB215" s="184" t="e">
        <f t="shared" si="123"/>
        <v>#DIV/0!</v>
      </c>
      <c r="BC215" s="153"/>
      <c r="BD215" s="136"/>
      <c r="BE215" s="136"/>
      <c r="BF215" s="136"/>
      <c r="BG215" s="136"/>
      <c r="BH215" s="136"/>
      <c r="BI215" s="136"/>
      <c r="BJ215" s="161"/>
      <c r="BK215" s="161"/>
      <c r="BL215" s="161"/>
      <c r="BM215" s="152"/>
      <c r="BN215" s="43">
        <f t="shared" si="94"/>
        <v>0</v>
      </c>
      <c r="BO215" s="43">
        <f t="shared" si="95"/>
        <v>0</v>
      </c>
      <c r="BP215" s="43" t="e">
        <f t="shared" si="96"/>
        <v>#DIV/0!</v>
      </c>
      <c r="BQ215" s="43">
        <f t="shared" si="97"/>
        <v>0</v>
      </c>
      <c r="BR215" s="43">
        <f t="shared" si="98"/>
        <v>0</v>
      </c>
      <c r="BS215" s="43" t="e">
        <f t="shared" si="99"/>
        <v>#DIV/0!</v>
      </c>
      <c r="BT215" s="43" t="e">
        <f>(#REF!*86400)/2</f>
        <v>#REF!</v>
      </c>
      <c r="BU215" s="43" t="e">
        <f t="shared" si="100"/>
        <v>#DIV/0!</v>
      </c>
      <c r="BV215" s="43" t="e">
        <f t="shared" si="101"/>
        <v>#VALUE!</v>
      </c>
      <c r="BW215" s="44" t="e">
        <f t="shared" si="102"/>
        <v>#REF!</v>
      </c>
      <c r="BX215" s="43" t="e">
        <f t="shared" si="103"/>
        <v>#VALUE!</v>
      </c>
      <c r="BY215" s="43" t="e">
        <f t="shared" si="104"/>
        <v>#VALUE!</v>
      </c>
      <c r="BZ215" s="44" t="e">
        <f t="shared" si="105"/>
        <v>#REF!</v>
      </c>
      <c r="CA215" s="44" t="e">
        <f t="shared" si="106"/>
        <v>#REF!</v>
      </c>
      <c r="CB215" t="str">
        <f t="shared" si="107"/>
        <v>19000100</v>
      </c>
      <c r="CC215" s="55">
        <f t="shared" si="108"/>
        <v>0</v>
      </c>
      <c r="CD215" s="114" t="e">
        <f t="shared" si="109"/>
        <v>#N/A</v>
      </c>
      <c r="CE215" s="114" t="e">
        <f t="shared" si="110"/>
        <v>#N/A</v>
      </c>
      <c r="CF215" s="114" t="e">
        <f t="shared" si="111"/>
        <v>#N/A</v>
      </c>
      <c r="CG215" s="114" t="e">
        <f t="shared" si="112"/>
        <v>#N/A</v>
      </c>
      <c r="CH215" s="114" t="e">
        <f t="shared" si="113"/>
        <v>#N/A</v>
      </c>
      <c r="CI215" s="114" t="e">
        <f t="shared" si="114"/>
        <v>#N/A</v>
      </c>
      <c r="CJ215" s="114" t="e">
        <f t="shared" si="115"/>
        <v>#N/A</v>
      </c>
      <c r="CK215" s="114" t="e">
        <f t="shared" si="116"/>
        <v>#N/A</v>
      </c>
      <c r="CL215" s="114" t="e">
        <f t="shared" si="117"/>
        <v>#N/A</v>
      </c>
    </row>
    <row r="216" spans="1:90">
      <c r="A216" s="149" t="str">
        <f t="shared" si="93"/>
        <v xml:space="preserve"> 19000100</v>
      </c>
      <c r="B216" s="153"/>
      <c r="C216" s="130"/>
      <c r="D216" s="136"/>
      <c r="E216" s="136"/>
      <c r="F216" s="136"/>
      <c r="G216" s="136"/>
      <c r="H216" s="136"/>
      <c r="I216" s="131"/>
      <c r="J216" s="168"/>
      <c r="K216" s="174"/>
      <c r="L216" s="195"/>
      <c r="M216" s="184" t="e">
        <f t="shared" si="118"/>
        <v>#DIV/0!</v>
      </c>
      <c r="N216" s="174"/>
      <c r="O216" s="195"/>
      <c r="P216" s="184" t="e">
        <f t="shared" si="119"/>
        <v>#DIV/0!</v>
      </c>
      <c r="Q216" s="174"/>
      <c r="R216" s="195"/>
      <c r="S216" s="184" t="e">
        <f t="shared" si="120"/>
        <v>#DIV/0!</v>
      </c>
      <c r="T216" s="170"/>
      <c r="U216" s="133"/>
      <c r="V216" s="133"/>
      <c r="W216" s="133"/>
      <c r="X216" s="133"/>
      <c r="Y216" s="133"/>
      <c r="Z216" s="133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61"/>
      <c r="AT216" s="193"/>
      <c r="AU216" s="136"/>
      <c r="AV216" s="184" t="e">
        <f t="shared" si="121"/>
        <v>#DIV/0!</v>
      </c>
      <c r="AW216" s="193"/>
      <c r="AX216" s="136"/>
      <c r="AY216" s="184" t="e">
        <f t="shared" si="122"/>
        <v>#DIV/0!</v>
      </c>
      <c r="AZ216" s="193"/>
      <c r="BA216" s="136"/>
      <c r="BB216" s="184" t="e">
        <f t="shared" si="123"/>
        <v>#DIV/0!</v>
      </c>
      <c r="BC216" s="153"/>
      <c r="BD216" s="136"/>
      <c r="BE216" s="136"/>
      <c r="BF216" s="136"/>
      <c r="BG216" s="136"/>
      <c r="BH216" s="136"/>
      <c r="BI216" s="136"/>
      <c r="BJ216" s="161"/>
      <c r="BK216" s="161"/>
      <c r="BL216" s="161"/>
      <c r="BM216" s="152"/>
      <c r="BN216" s="43">
        <f t="shared" si="94"/>
        <v>0</v>
      </c>
      <c r="BO216" s="43">
        <f t="shared" si="95"/>
        <v>0</v>
      </c>
      <c r="BP216" s="43" t="e">
        <f t="shared" si="96"/>
        <v>#DIV/0!</v>
      </c>
      <c r="BQ216" s="43">
        <f t="shared" si="97"/>
        <v>0</v>
      </c>
      <c r="BR216" s="43">
        <f t="shared" si="98"/>
        <v>0</v>
      </c>
      <c r="BS216" s="43" t="e">
        <f t="shared" si="99"/>
        <v>#DIV/0!</v>
      </c>
      <c r="BT216" s="43" t="e">
        <f>(#REF!*86400)/2</f>
        <v>#REF!</v>
      </c>
      <c r="BU216" s="43" t="e">
        <f t="shared" si="100"/>
        <v>#DIV/0!</v>
      </c>
      <c r="BV216" s="43" t="e">
        <f t="shared" si="101"/>
        <v>#VALUE!</v>
      </c>
      <c r="BW216" s="44" t="e">
        <f t="shared" si="102"/>
        <v>#REF!</v>
      </c>
      <c r="BX216" s="43" t="e">
        <f t="shared" si="103"/>
        <v>#VALUE!</v>
      </c>
      <c r="BY216" s="43" t="e">
        <f t="shared" si="104"/>
        <v>#VALUE!</v>
      </c>
      <c r="BZ216" s="44" t="e">
        <f t="shared" si="105"/>
        <v>#REF!</v>
      </c>
      <c r="CA216" s="44" t="e">
        <f t="shared" si="106"/>
        <v>#REF!</v>
      </c>
      <c r="CB216" t="str">
        <f t="shared" si="107"/>
        <v>19000100</v>
      </c>
      <c r="CC216" s="55">
        <f t="shared" si="108"/>
        <v>0</v>
      </c>
      <c r="CD216" s="114" t="e">
        <f t="shared" si="109"/>
        <v>#N/A</v>
      </c>
      <c r="CE216" s="114" t="e">
        <f t="shared" si="110"/>
        <v>#N/A</v>
      </c>
      <c r="CF216" s="114" t="e">
        <f t="shared" si="111"/>
        <v>#N/A</v>
      </c>
      <c r="CG216" s="114" t="e">
        <f t="shared" si="112"/>
        <v>#N/A</v>
      </c>
      <c r="CH216" s="114" t="e">
        <f t="shared" si="113"/>
        <v>#N/A</v>
      </c>
      <c r="CI216" s="114" t="e">
        <f t="shared" si="114"/>
        <v>#N/A</v>
      </c>
      <c r="CJ216" s="114" t="e">
        <f t="shared" si="115"/>
        <v>#N/A</v>
      </c>
      <c r="CK216" s="114" t="e">
        <f t="shared" si="116"/>
        <v>#N/A</v>
      </c>
      <c r="CL216" s="114" t="e">
        <f t="shared" si="117"/>
        <v>#N/A</v>
      </c>
    </row>
    <row r="217" spans="1:90">
      <c r="A217" s="149" t="str">
        <f t="shared" si="93"/>
        <v xml:space="preserve"> 19000100</v>
      </c>
      <c r="B217" s="153"/>
      <c r="C217" s="130"/>
      <c r="D217" s="136"/>
      <c r="E217" s="136"/>
      <c r="F217" s="136"/>
      <c r="G217" s="136"/>
      <c r="H217" s="136"/>
      <c r="I217" s="131"/>
      <c r="J217" s="168"/>
      <c r="K217" s="174"/>
      <c r="L217" s="195"/>
      <c r="M217" s="184" t="e">
        <f t="shared" si="118"/>
        <v>#DIV/0!</v>
      </c>
      <c r="N217" s="174"/>
      <c r="O217" s="195"/>
      <c r="P217" s="184" t="e">
        <f t="shared" si="119"/>
        <v>#DIV/0!</v>
      </c>
      <c r="Q217" s="174"/>
      <c r="R217" s="195"/>
      <c r="S217" s="184" t="e">
        <f t="shared" si="120"/>
        <v>#DIV/0!</v>
      </c>
      <c r="T217" s="170"/>
      <c r="U217" s="133"/>
      <c r="V217" s="133"/>
      <c r="W217" s="133"/>
      <c r="X217" s="133"/>
      <c r="Y217" s="133"/>
      <c r="Z217" s="133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61"/>
      <c r="AT217" s="193"/>
      <c r="AU217" s="136"/>
      <c r="AV217" s="184" t="e">
        <f t="shared" si="121"/>
        <v>#DIV/0!</v>
      </c>
      <c r="AW217" s="193"/>
      <c r="AX217" s="136"/>
      <c r="AY217" s="184" t="e">
        <f t="shared" si="122"/>
        <v>#DIV/0!</v>
      </c>
      <c r="AZ217" s="193"/>
      <c r="BA217" s="136"/>
      <c r="BB217" s="184" t="e">
        <f t="shared" si="123"/>
        <v>#DIV/0!</v>
      </c>
      <c r="BC217" s="153"/>
      <c r="BD217" s="136"/>
      <c r="BE217" s="136"/>
      <c r="BF217" s="136"/>
      <c r="BG217" s="136"/>
      <c r="BH217" s="136"/>
      <c r="BI217" s="136"/>
      <c r="BJ217" s="161"/>
      <c r="BK217" s="161"/>
      <c r="BL217" s="161"/>
      <c r="BM217" s="152"/>
      <c r="BN217" s="43">
        <f t="shared" si="94"/>
        <v>0</v>
      </c>
      <c r="BO217" s="43">
        <f t="shared" si="95"/>
        <v>0</v>
      </c>
      <c r="BP217" s="43" t="e">
        <f t="shared" si="96"/>
        <v>#DIV/0!</v>
      </c>
      <c r="BQ217" s="43">
        <f t="shared" si="97"/>
        <v>0</v>
      </c>
      <c r="BR217" s="43">
        <f t="shared" si="98"/>
        <v>0</v>
      </c>
      <c r="BS217" s="43" t="e">
        <f t="shared" si="99"/>
        <v>#DIV/0!</v>
      </c>
      <c r="BT217" s="43" t="e">
        <f>(#REF!*86400)/2</f>
        <v>#REF!</v>
      </c>
      <c r="BU217" s="43" t="e">
        <f t="shared" si="100"/>
        <v>#DIV/0!</v>
      </c>
      <c r="BV217" s="43" t="e">
        <f t="shared" si="101"/>
        <v>#VALUE!</v>
      </c>
      <c r="BW217" s="44" t="e">
        <f t="shared" si="102"/>
        <v>#REF!</v>
      </c>
      <c r="BX217" s="43" t="e">
        <f t="shared" si="103"/>
        <v>#VALUE!</v>
      </c>
      <c r="BY217" s="43" t="e">
        <f t="shared" si="104"/>
        <v>#VALUE!</v>
      </c>
      <c r="BZ217" s="44" t="e">
        <f t="shared" si="105"/>
        <v>#REF!</v>
      </c>
      <c r="CA217" s="44" t="e">
        <f t="shared" si="106"/>
        <v>#REF!</v>
      </c>
      <c r="CB217" t="str">
        <f t="shared" si="107"/>
        <v>19000100</v>
      </c>
      <c r="CC217" s="55">
        <f t="shared" si="108"/>
        <v>0</v>
      </c>
      <c r="CD217" s="114" t="e">
        <f t="shared" si="109"/>
        <v>#N/A</v>
      </c>
      <c r="CE217" s="114" t="e">
        <f t="shared" si="110"/>
        <v>#N/A</v>
      </c>
      <c r="CF217" s="114" t="e">
        <f t="shared" si="111"/>
        <v>#N/A</v>
      </c>
      <c r="CG217" s="114" t="e">
        <f t="shared" si="112"/>
        <v>#N/A</v>
      </c>
      <c r="CH217" s="114" t="e">
        <f t="shared" si="113"/>
        <v>#N/A</v>
      </c>
      <c r="CI217" s="114" t="e">
        <f t="shared" si="114"/>
        <v>#N/A</v>
      </c>
      <c r="CJ217" s="114" t="e">
        <f t="shared" si="115"/>
        <v>#N/A</v>
      </c>
      <c r="CK217" s="114" t="e">
        <f t="shared" si="116"/>
        <v>#N/A</v>
      </c>
      <c r="CL217" s="114" t="e">
        <f t="shared" si="117"/>
        <v>#N/A</v>
      </c>
    </row>
    <row r="218" spans="1:90">
      <c r="A218" s="149" t="str">
        <f t="shared" si="93"/>
        <v xml:space="preserve"> 19000100</v>
      </c>
      <c r="B218" s="153"/>
      <c r="C218" s="130"/>
      <c r="D218" s="136"/>
      <c r="E218" s="136"/>
      <c r="F218" s="136"/>
      <c r="G218" s="136"/>
      <c r="H218" s="136"/>
      <c r="I218" s="131"/>
      <c r="J218" s="168"/>
      <c r="K218" s="174"/>
      <c r="L218" s="195"/>
      <c r="M218" s="184" t="e">
        <f t="shared" si="118"/>
        <v>#DIV/0!</v>
      </c>
      <c r="N218" s="174"/>
      <c r="O218" s="195"/>
      <c r="P218" s="184" t="e">
        <f t="shared" si="119"/>
        <v>#DIV/0!</v>
      </c>
      <c r="Q218" s="174"/>
      <c r="R218" s="195"/>
      <c r="S218" s="184" t="e">
        <f t="shared" si="120"/>
        <v>#DIV/0!</v>
      </c>
      <c r="T218" s="170"/>
      <c r="U218" s="133"/>
      <c r="V218" s="133"/>
      <c r="W218" s="133"/>
      <c r="X218" s="133"/>
      <c r="Y218" s="133"/>
      <c r="Z218" s="133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61"/>
      <c r="AT218" s="193"/>
      <c r="AU218" s="136"/>
      <c r="AV218" s="184" t="e">
        <f t="shared" si="121"/>
        <v>#DIV/0!</v>
      </c>
      <c r="AW218" s="193"/>
      <c r="AX218" s="136"/>
      <c r="AY218" s="184" t="e">
        <f t="shared" si="122"/>
        <v>#DIV/0!</v>
      </c>
      <c r="AZ218" s="193"/>
      <c r="BA218" s="136"/>
      <c r="BB218" s="184" t="e">
        <f t="shared" si="123"/>
        <v>#DIV/0!</v>
      </c>
      <c r="BC218" s="153"/>
      <c r="BD218" s="136"/>
      <c r="BE218" s="136"/>
      <c r="BF218" s="136"/>
      <c r="BG218" s="136"/>
      <c r="BH218" s="136"/>
      <c r="BI218" s="136"/>
      <c r="BJ218" s="161"/>
      <c r="BK218" s="161"/>
      <c r="BL218" s="161"/>
      <c r="BM218" s="152"/>
      <c r="BN218" s="43">
        <f t="shared" si="94"/>
        <v>0</v>
      </c>
      <c r="BO218" s="43">
        <f t="shared" si="95"/>
        <v>0</v>
      </c>
      <c r="BP218" s="43" t="e">
        <f t="shared" si="96"/>
        <v>#DIV/0!</v>
      </c>
      <c r="BQ218" s="43">
        <f t="shared" si="97"/>
        <v>0</v>
      </c>
      <c r="BR218" s="43">
        <f t="shared" si="98"/>
        <v>0</v>
      </c>
      <c r="BS218" s="43" t="e">
        <f t="shared" si="99"/>
        <v>#DIV/0!</v>
      </c>
      <c r="BT218" s="43" t="e">
        <f>(#REF!*86400)/2</f>
        <v>#REF!</v>
      </c>
      <c r="BU218" s="43" t="e">
        <f t="shared" si="100"/>
        <v>#DIV/0!</v>
      </c>
      <c r="BV218" s="43" t="e">
        <f t="shared" si="101"/>
        <v>#VALUE!</v>
      </c>
      <c r="BW218" s="44" t="e">
        <f t="shared" si="102"/>
        <v>#REF!</v>
      </c>
      <c r="BX218" s="43" t="e">
        <f t="shared" si="103"/>
        <v>#VALUE!</v>
      </c>
      <c r="BY218" s="43" t="e">
        <f t="shared" si="104"/>
        <v>#VALUE!</v>
      </c>
      <c r="BZ218" s="44" t="e">
        <f t="shared" si="105"/>
        <v>#REF!</v>
      </c>
      <c r="CA218" s="44" t="e">
        <f t="shared" si="106"/>
        <v>#REF!</v>
      </c>
      <c r="CB218" t="str">
        <f t="shared" si="107"/>
        <v>19000100</v>
      </c>
      <c r="CC218" s="55">
        <f t="shared" si="108"/>
        <v>0</v>
      </c>
      <c r="CD218" s="114" t="e">
        <f t="shared" si="109"/>
        <v>#N/A</v>
      </c>
      <c r="CE218" s="114" t="e">
        <f t="shared" si="110"/>
        <v>#N/A</v>
      </c>
      <c r="CF218" s="114" t="e">
        <f t="shared" si="111"/>
        <v>#N/A</v>
      </c>
      <c r="CG218" s="114" t="e">
        <f t="shared" si="112"/>
        <v>#N/A</v>
      </c>
      <c r="CH218" s="114" t="e">
        <f t="shared" si="113"/>
        <v>#N/A</v>
      </c>
      <c r="CI218" s="114" t="e">
        <f t="shared" si="114"/>
        <v>#N/A</v>
      </c>
      <c r="CJ218" s="114" t="e">
        <f t="shared" si="115"/>
        <v>#N/A</v>
      </c>
      <c r="CK218" s="114" t="e">
        <f t="shared" si="116"/>
        <v>#N/A</v>
      </c>
      <c r="CL218" s="114" t="e">
        <f t="shared" si="117"/>
        <v>#N/A</v>
      </c>
    </row>
    <row r="219" spans="1:90">
      <c r="A219" s="149" t="str">
        <f t="shared" si="93"/>
        <v xml:space="preserve"> 19000100</v>
      </c>
      <c r="B219" s="153"/>
      <c r="C219" s="130"/>
      <c r="D219" s="136"/>
      <c r="E219" s="136"/>
      <c r="F219" s="136"/>
      <c r="G219" s="136"/>
      <c r="H219" s="136"/>
      <c r="I219" s="131"/>
      <c r="J219" s="168"/>
      <c r="K219" s="174"/>
      <c r="L219" s="195"/>
      <c r="M219" s="184" t="e">
        <f t="shared" si="118"/>
        <v>#DIV/0!</v>
      </c>
      <c r="N219" s="174"/>
      <c r="O219" s="195"/>
      <c r="P219" s="184" t="e">
        <f t="shared" si="119"/>
        <v>#DIV/0!</v>
      </c>
      <c r="Q219" s="174"/>
      <c r="R219" s="195"/>
      <c r="S219" s="184" t="e">
        <f t="shared" si="120"/>
        <v>#DIV/0!</v>
      </c>
      <c r="T219" s="170"/>
      <c r="U219" s="133"/>
      <c r="V219" s="133"/>
      <c r="W219" s="133"/>
      <c r="X219" s="133"/>
      <c r="Y219" s="133"/>
      <c r="Z219" s="133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61"/>
      <c r="AT219" s="193"/>
      <c r="AU219" s="136"/>
      <c r="AV219" s="184" t="e">
        <f t="shared" si="121"/>
        <v>#DIV/0!</v>
      </c>
      <c r="AW219" s="193"/>
      <c r="AX219" s="136"/>
      <c r="AY219" s="184" t="e">
        <f t="shared" si="122"/>
        <v>#DIV/0!</v>
      </c>
      <c r="AZ219" s="193"/>
      <c r="BA219" s="136"/>
      <c r="BB219" s="184" t="e">
        <f t="shared" si="123"/>
        <v>#DIV/0!</v>
      </c>
      <c r="BC219" s="153"/>
      <c r="BD219" s="136"/>
      <c r="BE219" s="136"/>
      <c r="BF219" s="136"/>
      <c r="BG219" s="136"/>
      <c r="BH219" s="136"/>
      <c r="BI219" s="136"/>
      <c r="BJ219" s="161"/>
      <c r="BK219" s="161"/>
      <c r="BL219" s="161"/>
      <c r="BM219" s="152"/>
      <c r="BN219" s="43">
        <f t="shared" si="94"/>
        <v>0</v>
      </c>
      <c r="BO219" s="43">
        <f t="shared" si="95"/>
        <v>0</v>
      </c>
      <c r="BP219" s="43" t="e">
        <f t="shared" si="96"/>
        <v>#DIV/0!</v>
      </c>
      <c r="BQ219" s="43">
        <f t="shared" si="97"/>
        <v>0</v>
      </c>
      <c r="BR219" s="43">
        <f t="shared" si="98"/>
        <v>0</v>
      </c>
      <c r="BS219" s="43" t="e">
        <f t="shared" si="99"/>
        <v>#DIV/0!</v>
      </c>
      <c r="BT219" s="43" t="e">
        <f>(#REF!*86400)/2</f>
        <v>#REF!</v>
      </c>
      <c r="BU219" s="43" t="e">
        <f t="shared" si="100"/>
        <v>#DIV/0!</v>
      </c>
      <c r="BV219" s="43" t="e">
        <f t="shared" si="101"/>
        <v>#VALUE!</v>
      </c>
      <c r="BW219" s="44" t="e">
        <f t="shared" si="102"/>
        <v>#REF!</v>
      </c>
      <c r="BX219" s="43" t="e">
        <f t="shared" si="103"/>
        <v>#VALUE!</v>
      </c>
      <c r="BY219" s="43" t="e">
        <f t="shared" si="104"/>
        <v>#VALUE!</v>
      </c>
      <c r="BZ219" s="44" t="e">
        <f t="shared" si="105"/>
        <v>#REF!</v>
      </c>
      <c r="CA219" s="44" t="e">
        <f t="shared" si="106"/>
        <v>#REF!</v>
      </c>
      <c r="CB219" t="str">
        <f t="shared" si="107"/>
        <v>19000100</v>
      </c>
      <c r="CC219" s="55">
        <f t="shared" si="108"/>
        <v>0</v>
      </c>
      <c r="CD219" s="114" t="e">
        <f t="shared" si="109"/>
        <v>#N/A</v>
      </c>
      <c r="CE219" s="114" t="e">
        <f t="shared" si="110"/>
        <v>#N/A</v>
      </c>
      <c r="CF219" s="114" t="e">
        <f t="shared" si="111"/>
        <v>#N/A</v>
      </c>
      <c r="CG219" s="114" t="e">
        <f t="shared" si="112"/>
        <v>#N/A</v>
      </c>
      <c r="CH219" s="114" t="e">
        <f t="shared" si="113"/>
        <v>#N/A</v>
      </c>
      <c r="CI219" s="114" t="e">
        <f t="shared" si="114"/>
        <v>#N/A</v>
      </c>
      <c r="CJ219" s="114" t="e">
        <f t="shared" si="115"/>
        <v>#N/A</v>
      </c>
      <c r="CK219" s="114" t="e">
        <f t="shared" si="116"/>
        <v>#N/A</v>
      </c>
      <c r="CL219" s="114" t="e">
        <f t="shared" si="117"/>
        <v>#N/A</v>
      </c>
    </row>
    <row r="220" spans="1:90">
      <c r="A220" s="149" t="str">
        <f t="shared" si="93"/>
        <v xml:space="preserve"> 19000100</v>
      </c>
      <c r="B220" s="153"/>
      <c r="C220" s="130"/>
      <c r="D220" s="136"/>
      <c r="E220" s="136"/>
      <c r="F220" s="136"/>
      <c r="G220" s="136"/>
      <c r="H220" s="136"/>
      <c r="I220" s="131"/>
      <c r="J220" s="168"/>
      <c r="K220" s="174"/>
      <c r="L220" s="195"/>
      <c r="M220" s="184" t="e">
        <f t="shared" si="118"/>
        <v>#DIV/0!</v>
      </c>
      <c r="N220" s="174"/>
      <c r="O220" s="195"/>
      <c r="P220" s="184" t="e">
        <f t="shared" si="119"/>
        <v>#DIV/0!</v>
      </c>
      <c r="Q220" s="174"/>
      <c r="R220" s="195"/>
      <c r="S220" s="184" t="e">
        <f t="shared" si="120"/>
        <v>#DIV/0!</v>
      </c>
      <c r="T220" s="170"/>
      <c r="U220" s="133"/>
      <c r="V220" s="133"/>
      <c r="W220" s="133"/>
      <c r="X220" s="133"/>
      <c r="Y220" s="133"/>
      <c r="Z220" s="133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61"/>
      <c r="AT220" s="193"/>
      <c r="AU220" s="136"/>
      <c r="AV220" s="184" t="e">
        <f t="shared" si="121"/>
        <v>#DIV/0!</v>
      </c>
      <c r="AW220" s="193"/>
      <c r="AX220" s="136"/>
      <c r="AY220" s="184" t="e">
        <f t="shared" si="122"/>
        <v>#DIV/0!</v>
      </c>
      <c r="AZ220" s="193"/>
      <c r="BA220" s="136"/>
      <c r="BB220" s="184" t="e">
        <f t="shared" si="123"/>
        <v>#DIV/0!</v>
      </c>
      <c r="BC220" s="153"/>
      <c r="BD220" s="136"/>
      <c r="BE220" s="136"/>
      <c r="BF220" s="136"/>
      <c r="BG220" s="136"/>
      <c r="BH220" s="136"/>
      <c r="BI220" s="136"/>
      <c r="BJ220" s="161"/>
      <c r="BK220" s="161"/>
      <c r="BL220" s="161"/>
      <c r="BM220" s="152"/>
      <c r="BN220" s="43">
        <f t="shared" si="94"/>
        <v>0</v>
      </c>
      <c r="BO220" s="43">
        <f t="shared" si="95"/>
        <v>0</v>
      </c>
      <c r="BP220" s="43" t="e">
        <f t="shared" si="96"/>
        <v>#DIV/0!</v>
      </c>
      <c r="BQ220" s="43">
        <f t="shared" si="97"/>
        <v>0</v>
      </c>
      <c r="BR220" s="43">
        <f t="shared" si="98"/>
        <v>0</v>
      </c>
      <c r="BS220" s="43" t="e">
        <f t="shared" si="99"/>
        <v>#DIV/0!</v>
      </c>
      <c r="BT220" s="43" t="e">
        <f>(#REF!*86400)/2</f>
        <v>#REF!</v>
      </c>
      <c r="BU220" s="43" t="e">
        <f t="shared" si="100"/>
        <v>#DIV/0!</v>
      </c>
      <c r="BV220" s="43" t="e">
        <f t="shared" si="101"/>
        <v>#VALUE!</v>
      </c>
      <c r="BW220" s="44" t="e">
        <f t="shared" si="102"/>
        <v>#REF!</v>
      </c>
      <c r="BX220" s="43" t="e">
        <f t="shared" si="103"/>
        <v>#VALUE!</v>
      </c>
      <c r="BY220" s="43" t="e">
        <f t="shared" si="104"/>
        <v>#VALUE!</v>
      </c>
      <c r="BZ220" s="44" t="e">
        <f t="shared" si="105"/>
        <v>#REF!</v>
      </c>
      <c r="CA220" s="44" t="e">
        <f t="shared" si="106"/>
        <v>#REF!</v>
      </c>
      <c r="CB220" t="str">
        <f t="shared" si="107"/>
        <v>19000100</v>
      </c>
      <c r="CC220" s="55">
        <f t="shared" si="108"/>
        <v>0</v>
      </c>
      <c r="CD220" s="114" t="e">
        <f t="shared" si="109"/>
        <v>#N/A</v>
      </c>
      <c r="CE220" s="114" t="e">
        <f t="shared" si="110"/>
        <v>#N/A</v>
      </c>
      <c r="CF220" s="114" t="e">
        <f t="shared" si="111"/>
        <v>#N/A</v>
      </c>
      <c r="CG220" s="114" t="e">
        <f t="shared" si="112"/>
        <v>#N/A</v>
      </c>
      <c r="CH220" s="114" t="e">
        <f t="shared" si="113"/>
        <v>#N/A</v>
      </c>
      <c r="CI220" s="114" t="e">
        <f t="shared" si="114"/>
        <v>#N/A</v>
      </c>
      <c r="CJ220" s="114" t="e">
        <f t="shared" si="115"/>
        <v>#N/A</v>
      </c>
      <c r="CK220" s="114" t="e">
        <f t="shared" si="116"/>
        <v>#N/A</v>
      </c>
      <c r="CL220" s="114" t="e">
        <f t="shared" si="117"/>
        <v>#N/A</v>
      </c>
    </row>
    <row r="221" spans="1:90">
      <c r="A221" s="149" t="str">
        <f t="shared" si="93"/>
        <v xml:space="preserve"> 19000100</v>
      </c>
      <c r="B221" s="153"/>
      <c r="C221" s="130"/>
      <c r="D221" s="136"/>
      <c r="E221" s="136"/>
      <c r="F221" s="136"/>
      <c r="G221" s="136"/>
      <c r="H221" s="136"/>
      <c r="I221" s="131"/>
      <c r="J221" s="168"/>
      <c r="K221" s="174"/>
      <c r="L221" s="195"/>
      <c r="M221" s="184" t="e">
        <f t="shared" si="118"/>
        <v>#DIV/0!</v>
      </c>
      <c r="N221" s="174"/>
      <c r="O221" s="195"/>
      <c r="P221" s="184" t="e">
        <f t="shared" si="119"/>
        <v>#DIV/0!</v>
      </c>
      <c r="Q221" s="174"/>
      <c r="R221" s="195"/>
      <c r="S221" s="184" t="e">
        <f t="shared" si="120"/>
        <v>#DIV/0!</v>
      </c>
      <c r="T221" s="170"/>
      <c r="U221" s="133"/>
      <c r="V221" s="133"/>
      <c r="W221" s="133"/>
      <c r="X221" s="133"/>
      <c r="Y221" s="133"/>
      <c r="Z221" s="133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61"/>
      <c r="AT221" s="193"/>
      <c r="AU221" s="136"/>
      <c r="AV221" s="184" t="e">
        <f t="shared" si="121"/>
        <v>#DIV/0!</v>
      </c>
      <c r="AW221" s="193"/>
      <c r="AX221" s="136"/>
      <c r="AY221" s="184" t="e">
        <f t="shared" si="122"/>
        <v>#DIV/0!</v>
      </c>
      <c r="AZ221" s="193"/>
      <c r="BA221" s="136"/>
      <c r="BB221" s="184" t="e">
        <f t="shared" si="123"/>
        <v>#DIV/0!</v>
      </c>
      <c r="BC221" s="153"/>
      <c r="BD221" s="136"/>
      <c r="BE221" s="136"/>
      <c r="BF221" s="136"/>
      <c r="BG221" s="136"/>
      <c r="BH221" s="136"/>
      <c r="BI221" s="136"/>
      <c r="BJ221" s="161"/>
      <c r="BK221" s="161"/>
      <c r="BL221" s="161"/>
      <c r="BM221" s="152"/>
      <c r="BN221" s="43">
        <f t="shared" si="94"/>
        <v>0</v>
      </c>
      <c r="BO221" s="43">
        <f t="shared" si="95"/>
        <v>0</v>
      </c>
      <c r="BP221" s="43" t="e">
        <f t="shared" si="96"/>
        <v>#DIV/0!</v>
      </c>
      <c r="BQ221" s="43">
        <f t="shared" si="97"/>
        <v>0</v>
      </c>
      <c r="BR221" s="43">
        <f t="shared" si="98"/>
        <v>0</v>
      </c>
      <c r="BS221" s="43" t="e">
        <f t="shared" si="99"/>
        <v>#DIV/0!</v>
      </c>
      <c r="BT221" s="43" t="e">
        <f>(#REF!*86400)/2</f>
        <v>#REF!</v>
      </c>
      <c r="BU221" s="43" t="e">
        <f t="shared" si="100"/>
        <v>#DIV/0!</v>
      </c>
      <c r="BV221" s="43" t="e">
        <f t="shared" si="101"/>
        <v>#VALUE!</v>
      </c>
      <c r="BW221" s="44" t="e">
        <f t="shared" si="102"/>
        <v>#REF!</v>
      </c>
      <c r="BX221" s="43" t="e">
        <f t="shared" si="103"/>
        <v>#VALUE!</v>
      </c>
      <c r="BY221" s="43" t="e">
        <f t="shared" si="104"/>
        <v>#VALUE!</v>
      </c>
      <c r="BZ221" s="44" t="e">
        <f t="shared" si="105"/>
        <v>#REF!</v>
      </c>
      <c r="CA221" s="44" t="e">
        <f t="shared" si="106"/>
        <v>#REF!</v>
      </c>
      <c r="CB221" t="str">
        <f t="shared" si="107"/>
        <v>19000100</v>
      </c>
      <c r="CC221" s="55">
        <f t="shared" si="108"/>
        <v>0</v>
      </c>
      <c r="CD221" s="114" t="e">
        <f t="shared" si="109"/>
        <v>#N/A</v>
      </c>
      <c r="CE221" s="114" t="e">
        <f t="shared" si="110"/>
        <v>#N/A</v>
      </c>
      <c r="CF221" s="114" t="e">
        <f t="shared" si="111"/>
        <v>#N/A</v>
      </c>
      <c r="CG221" s="114" t="e">
        <f t="shared" si="112"/>
        <v>#N/A</v>
      </c>
      <c r="CH221" s="114" t="e">
        <f t="shared" si="113"/>
        <v>#N/A</v>
      </c>
      <c r="CI221" s="114" t="e">
        <f t="shared" si="114"/>
        <v>#N/A</v>
      </c>
      <c r="CJ221" s="114" t="e">
        <f t="shared" si="115"/>
        <v>#N/A</v>
      </c>
      <c r="CK221" s="114" t="e">
        <f t="shared" si="116"/>
        <v>#N/A</v>
      </c>
      <c r="CL221" s="114" t="e">
        <f t="shared" si="117"/>
        <v>#N/A</v>
      </c>
    </row>
    <row r="222" spans="1:90">
      <c r="A222" s="149" t="str">
        <f t="shared" si="93"/>
        <v xml:space="preserve"> 19000100</v>
      </c>
      <c r="B222" s="153"/>
      <c r="C222" s="130"/>
      <c r="D222" s="136"/>
      <c r="E222" s="136"/>
      <c r="F222" s="136"/>
      <c r="G222" s="136"/>
      <c r="H222" s="136"/>
      <c r="I222" s="131"/>
      <c r="J222" s="168"/>
      <c r="K222" s="174"/>
      <c r="L222" s="195"/>
      <c r="M222" s="184" t="e">
        <f t="shared" si="118"/>
        <v>#DIV/0!</v>
      </c>
      <c r="N222" s="174"/>
      <c r="O222" s="195"/>
      <c r="P222" s="184" t="e">
        <f t="shared" si="119"/>
        <v>#DIV/0!</v>
      </c>
      <c r="Q222" s="174"/>
      <c r="R222" s="195"/>
      <c r="S222" s="184" t="e">
        <f t="shared" si="120"/>
        <v>#DIV/0!</v>
      </c>
      <c r="T222" s="170"/>
      <c r="U222" s="133"/>
      <c r="V222" s="133"/>
      <c r="W222" s="133"/>
      <c r="X222" s="133"/>
      <c r="Y222" s="133"/>
      <c r="Z222" s="133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61"/>
      <c r="AT222" s="193"/>
      <c r="AU222" s="136"/>
      <c r="AV222" s="184" t="e">
        <f t="shared" si="121"/>
        <v>#DIV/0!</v>
      </c>
      <c r="AW222" s="193"/>
      <c r="AX222" s="136"/>
      <c r="AY222" s="184" t="e">
        <f t="shared" si="122"/>
        <v>#DIV/0!</v>
      </c>
      <c r="AZ222" s="193"/>
      <c r="BA222" s="136"/>
      <c r="BB222" s="184" t="e">
        <f t="shared" si="123"/>
        <v>#DIV/0!</v>
      </c>
      <c r="BC222" s="153"/>
      <c r="BD222" s="136"/>
      <c r="BE222" s="136"/>
      <c r="BF222" s="136"/>
      <c r="BG222" s="136"/>
      <c r="BH222" s="136"/>
      <c r="BI222" s="136"/>
      <c r="BJ222" s="161"/>
      <c r="BK222" s="161"/>
      <c r="BL222" s="161"/>
      <c r="BM222" s="152"/>
      <c r="BN222" s="43">
        <f t="shared" si="94"/>
        <v>0</v>
      </c>
      <c r="BO222" s="43">
        <f t="shared" si="95"/>
        <v>0</v>
      </c>
      <c r="BP222" s="43" t="e">
        <f t="shared" si="96"/>
        <v>#DIV/0!</v>
      </c>
      <c r="BQ222" s="43">
        <f t="shared" si="97"/>
        <v>0</v>
      </c>
      <c r="BR222" s="43">
        <f t="shared" si="98"/>
        <v>0</v>
      </c>
      <c r="BS222" s="43" t="e">
        <f t="shared" si="99"/>
        <v>#DIV/0!</v>
      </c>
      <c r="BT222" s="43" t="e">
        <f>(#REF!*86400)/2</f>
        <v>#REF!</v>
      </c>
      <c r="BU222" s="43" t="e">
        <f t="shared" si="100"/>
        <v>#DIV/0!</v>
      </c>
      <c r="BV222" s="43" t="e">
        <f t="shared" si="101"/>
        <v>#VALUE!</v>
      </c>
      <c r="BW222" s="44" t="e">
        <f t="shared" si="102"/>
        <v>#REF!</v>
      </c>
      <c r="BX222" s="43" t="e">
        <f t="shared" si="103"/>
        <v>#VALUE!</v>
      </c>
      <c r="BY222" s="43" t="e">
        <f t="shared" si="104"/>
        <v>#VALUE!</v>
      </c>
      <c r="BZ222" s="44" t="e">
        <f t="shared" si="105"/>
        <v>#REF!</v>
      </c>
      <c r="CA222" s="44" t="e">
        <f t="shared" si="106"/>
        <v>#REF!</v>
      </c>
      <c r="CB222" t="str">
        <f t="shared" si="107"/>
        <v>19000100</v>
      </c>
      <c r="CC222" s="55">
        <f t="shared" si="108"/>
        <v>0</v>
      </c>
      <c r="CD222" s="114" t="e">
        <f t="shared" si="109"/>
        <v>#N/A</v>
      </c>
      <c r="CE222" s="114" t="e">
        <f t="shared" si="110"/>
        <v>#N/A</v>
      </c>
      <c r="CF222" s="114" t="e">
        <f t="shared" si="111"/>
        <v>#N/A</v>
      </c>
      <c r="CG222" s="114" t="e">
        <f t="shared" si="112"/>
        <v>#N/A</v>
      </c>
      <c r="CH222" s="114" t="e">
        <f t="shared" si="113"/>
        <v>#N/A</v>
      </c>
      <c r="CI222" s="114" t="e">
        <f t="shared" si="114"/>
        <v>#N/A</v>
      </c>
      <c r="CJ222" s="114" t="e">
        <f t="shared" si="115"/>
        <v>#N/A</v>
      </c>
      <c r="CK222" s="114" t="e">
        <f t="shared" si="116"/>
        <v>#N/A</v>
      </c>
      <c r="CL222" s="114" t="e">
        <f t="shared" si="117"/>
        <v>#N/A</v>
      </c>
    </row>
    <row r="223" spans="1:90">
      <c r="A223" s="149" t="str">
        <f t="shared" si="93"/>
        <v xml:space="preserve"> 19000100</v>
      </c>
      <c r="B223" s="153"/>
      <c r="C223" s="130"/>
      <c r="D223" s="136"/>
      <c r="E223" s="136"/>
      <c r="F223" s="136"/>
      <c r="G223" s="136"/>
      <c r="H223" s="136"/>
      <c r="I223" s="131"/>
      <c r="J223" s="168"/>
      <c r="K223" s="174"/>
      <c r="L223" s="195"/>
      <c r="M223" s="184" t="e">
        <f t="shared" si="118"/>
        <v>#DIV/0!</v>
      </c>
      <c r="N223" s="174"/>
      <c r="O223" s="195"/>
      <c r="P223" s="184" t="e">
        <f t="shared" si="119"/>
        <v>#DIV/0!</v>
      </c>
      <c r="Q223" s="174"/>
      <c r="R223" s="195"/>
      <c r="S223" s="184" t="e">
        <f t="shared" si="120"/>
        <v>#DIV/0!</v>
      </c>
      <c r="T223" s="170"/>
      <c r="U223" s="133"/>
      <c r="V223" s="133"/>
      <c r="W223" s="133"/>
      <c r="X223" s="133"/>
      <c r="Y223" s="133"/>
      <c r="Z223" s="133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61"/>
      <c r="AT223" s="193"/>
      <c r="AU223" s="136"/>
      <c r="AV223" s="184" t="e">
        <f t="shared" si="121"/>
        <v>#DIV/0!</v>
      </c>
      <c r="AW223" s="193"/>
      <c r="AX223" s="136"/>
      <c r="AY223" s="184" t="e">
        <f t="shared" si="122"/>
        <v>#DIV/0!</v>
      </c>
      <c r="AZ223" s="193"/>
      <c r="BA223" s="136"/>
      <c r="BB223" s="184" t="e">
        <f t="shared" si="123"/>
        <v>#DIV/0!</v>
      </c>
      <c r="BC223" s="153"/>
      <c r="BD223" s="136"/>
      <c r="BE223" s="136"/>
      <c r="BF223" s="136"/>
      <c r="BG223" s="136"/>
      <c r="BH223" s="136"/>
      <c r="BI223" s="136"/>
      <c r="BJ223" s="161"/>
      <c r="BK223" s="161"/>
      <c r="BL223" s="161"/>
      <c r="BM223" s="152"/>
      <c r="BN223" s="43">
        <f t="shared" si="94"/>
        <v>0</v>
      </c>
      <c r="BO223" s="43">
        <f t="shared" si="95"/>
        <v>0</v>
      </c>
      <c r="BP223" s="43" t="e">
        <f t="shared" si="96"/>
        <v>#DIV/0!</v>
      </c>
      <c r="BQ223" s="43">
        <f t="shared" si="97"/>
        <v>0</v>
      </c>
      <c r="BR223" s="43">
        <f t="shared" si="98"/>
        <v>0</v>
      </c>
      <c r="BS223" s="43" t="e">
        <f t="shared" si="99"/>
        <v>#DIV/0!</v>
      </c>
      <c r="BT223" s="43" t="e">
        <f>(#REF!*86400)/2</f>
        <v>#REF!</v>
      </c>
      <c r="BU223" s="43" t="e">
        <f t="shared" si="100"/>
        <v>#DIV/0!</v>
      </c>
      <c r="BV223" s="43" t="e">
        <f t="shared" si="101"/>
        <v>#VALUE!</v>
      </c>
      <c r="BW223" s="44" t="e">
        <f t="shared" si="102"/>
        <v>#REF!</v>
      </c>
      <c r="BX223" s="43" t="e">
        <f t="shared" si="103"/>
        <v>#VALUE!</v>
      </c>
      <c r="BY223" s="43" t="e">
        <f t="shared" si="104"/>
        <v>#VALUE!</v>
      </c>
      <c r="BZ223" s="44" t="e">
        <f t="shared" si="105"/>
        <v>#REF!</v>
      </c>
      <c r="CA223" s="44" t="e">
        <f t="shared" si="106"/>
        <v>#REF!</v>
      </c>
      <c r="CB223" t="str">
        <f t="shared" si="107"/>
        <v>19000100</v>
      </c>
      <c r="CC223" s="55">
        <f t="shared" si="108"/>
        <v>0</v>
      </c>
      <c r="CD223" s="114" t="e">
        <f t="shared" si="109"/>
        <v>#N/A</v>
      </c>
      <c r="CE223" s="114" t="e">
        <f t="shared" si="110"/>
        <v>#N/A</v>
      </c>
      <c r="CF223" s="114" t="e">
        <f t="shared" si="111"/>
        <v>#N/A</v>
      </c>
      <c r="CG223" s="114" t="e">
        <f t="shared" si="112"/>
        <v>#N/A</v>
      </c>
      <c r="CH223" s="114" t="e">
        <f t="shared" si="113"/>
        <v>#N/A</v>
      </c>
      <c r="CI223" s="114" t="e">
        <f t="shared" si="114"/>
        <v>#N/A</v>
      </c>
      <c r="CJ223" s="114" t="e">
        <f t="shared" si="115"/>
        <v>#N/A</v>
      </c>
      <c r="CK223" s="114" t="e">
        <f t="shared" si="116"/>
        <v>#N/A</v>
      </c>
      <c r="CL223" s="114" t="e">
        <f t="shared" si="117"/>
        <v>#N/A</v>
      </c>
    </row>
    <row r="224" spans="1:90">
      <c r="A224" s="149" t="str">
        <f t="shared" si="93"/>
        <v xml:space="preserve"> 19000100</v>
      </c>
      <c r="B224" s="153"/>
      <c r="C224" s="130"/>
      <c r="D224" s="136"/>
      <c r="E224" s="136"/>
      <c r="F224" s="136"/>
      <c r="G224" s="136"/>
      <c r="H224" s="136"/>
      <c r="I224" s="131"/>
      <c r="J224" s="168"/>
      <c r="K224" s="174"/>
      <c r="L224" s="195"/>
      <c r="M224" s="184" t="e">
        <f t="shared" si="118"/>
        <v>#DIV/0!</v>
      </c>
      <c r="N224" s="174"/>
      <c r="O224" s="195"/>
      <c r="P224" s="184" t="e">
        <f t="shared" si="119"/>
        <v>#DIV/0!</v>
      </c>
      <c r="Q224" s="174"/>
      <c r="R224" s="195"/>
      <c r="S224" s="184" t="e">
        <f t="shared" si="120"/>
        <v>#DIV/0!</v>
      </c>
      <c r="T224" s="170"/>
      <c r="U224" s="133"/>
      <c r="V224" s="133"/>
      <c r="W224" s="133"/>
      <c r="X224" s="133"/>
      <c r="Y224" s="133"/>
      <c r="Z224" s="133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61"/>
      <c r="AT224" s="193"/>
      <c r="AU224" s="136"/>
      <c r="AV224" s="184" t="e">
        <f t="shared" si="121"/>
        <v>#DIV/0!</v>
      </c>
      <c r="AW224" s="193"/>
      <c r="AX224" s="136"/>
      <c r="AY224" s="184" t="e">
        <f t="shared" si="122"/>
        <v>#DIV/0!</v>
      </c>
      <c r="AZ224" s="193"/>
      <c r="BA224" s="136"/>
      <c r="BB224" s="184" t="e">
        <f t="shared" si="123"/>
        <v>#DIV/0!</v>
      </c>
      <c r="BC224" s="153"/>
      <c r="BD224" s="136"/>
      <c r="BE224" s="136"/>
      <c r="BF224" s="136"/>
      <c r="BG224" s="136"/>
      <c r="BH224" s="136"/>
      <c r="BI224" s="136"/>
      <c r="BJ224" s="161"/>
      <c r="BK224" s="161"/>
      <c r="BL224" s="161"/>
      <c r="BM224" s="152"/>
      <c r="BN224" s="43">
        <f t="shared" si="94"/>
        <v>0</v>
      </c>
      <c r="BO224" s="43">
        <f t="shared" si="95"/>
        <v>0</v>
      </c>
      <c r="BP224" s="43" t="e">
        <f t="shared" si="96"/>
        <v>#DIV/0!</v>
      </c>
      <c r="BQ224" s="43">
        <f t="shared" si="97"/>
        <v>0</v>
      </c>
      <c r="BR224" s="43">
        <f t="shared" si="98"/>
        <v>0</v>
      </c>
      <c r="BS224" s="43" t="e">
        <f t="shared" si="99"/>
        <v>#DIV/0!</v>
      </c>
      <c r="BT224" s="43" t="e">
        <f>(#REF!*86400)/2</f>
        <v>#REF!</v>
      </c>
      <c r="BU224" s="43" t="e">
        <f t="shared" si="100"/>
        <v>#DIV/0!</v>
      </c>
      <c r="BV224" s="43" t="e">
        <f t="shared" si="101"/>
        <v>#VALUE!</v>
      </c>
      <c r="BW224" s="44" t="e">
        <f t="shared" si="102"/>
        <v>#REF!</v>
      </c>
      <c r="BX224" s="43" t="e">
        <f t="shared" si="103"/>
        <v>#VALUE!</v>
      </c>
      <c r="BY224" s="43" t="e">
        <f t="shared" si="104"/>
        <v>#VALUE!</v>
      </c>
      <c r="BZ224" s="44" t="e">
        <f t="shared" si="105"/>
        <v>#REF!</v>
      </c>
      <c r="CA224" s="44" t="e">
        <f t="shared" si="106"/>
        <v>#REF!</v>
      </c>
      <c r="CB224" t="str">
        <f t="shared" si="107"/>
        <v>19000100</v>
      </c>
      <c r="CC224" s="55">
        <f t="shared" si="108"/>
        <v>0</v>
      </c>
      <c r="CD224" s="114" t="e">
        <f t="shared" si="109"/>
        <v>#N/A</v>
      </c>
      <c r="CE224" s="114" t="e">
        <f t="shared" si="110"/>
        <v>#N/A</v>
      </c>
      <c r="CF224" s="114" t="e">
        <f t="shared" si="111"/>
        <v>#N/A</v>
      </c>
      <c r="CG224" s="114" t="e">
        <f t="shared" si="112"/>
        <v>#N/A</v>
      </c>
      <c r="CH224" s="114" t="e">
        <f t="shared" si="113"/>
        <v>#N/A</v>
      </c>
      <c r="CI224" s="114" t="e">
        <f t="shared" si="114"/>
        <v>#N/A</v>
      </c>
      <c r="CJ224" s="114" t="e">
        <f t="shared" si="115"/>
        <v>#N/A</v>
      </c>
      <c r="CK224" s="114" t="e">
        <f t="shared" si="116"/>
        <v>#N/A</v>
      </c>
      <c r="CL224" s="114" t="e">
        <f t="shared" si="117"/>
        <v>#N/A</v>
      </c>
    </row>
    <row r="225" spans="1:90">
      <c r="A225" s="149" t="str">
        <f t="shared" si="93"/>
        <v xml:space="preserve"> 19000100</v>
      </c>
      <c r="B225" s="153"/>
      <c r="C225" s="130"/>
      <c r="D225" s="136"/>
      <c r="E225" s="136"/>
      <c r="F225" s="136"/>
      <c r="G225" s="136"/>
      <c r="H225" s="136"/>
      <c r="I225" s="131"/>
      <c r="J225" s="168"/>
      <c r="K225" s="174"/>
      <c r="L225" s="195"/>
      <c r="M225" s="184" t="e">
        <f t="shared" si="118"/>
        <v>#DIV/0!</v>
      </c>
      <c r="N225" s="174"/>
      <c r="O225" s="195"/>
      <c r="P225" s="184" t="e">
        <f t="shared" si="119"/>
        <v>#DIV/0!</v>
      </c>
      <c r="Q225" s="174"/>
      <c r="R225" s="195"/>
      <c r="S225" s="184" t="e">
        <f t="shared" si="120"/>
        <v>#DIV/0!</v>
      </c>
      <c r="T225" s="170"/>
      <c r="U225" s="133"/>
      <c r="V225" s="133"/>
      <c r="W225" s="133"/>
      <c r="X225" s="133"/>
      <c r="Y225" s="133"/>
      <c r="Z225" s="133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61"/>
      <c r="AT225" s="193"/>
      <c r="AU225" s="136"/>
      <c r="AV225" s="184" t="e">
        <f t="shared" si="121"/>
        <v>#DIV/0!</v>
      </c>
      <c r="AW225" s="193"/>
      <c r="AX225" s="136"/>
      <c r="AY225" s="184" t="e">
        <f t="shared" si="122"/>
        <v>#DIV/0!</v>
      </c>
      <c r="AZ225" s="193"/>
      <c r="BA225" s="136"/>
      <c r="BB225" s="184" t="e">
        <f t="shared" si="123"/>
        <v>#DIV/0!</v>
      </c>
      <c r="BC225" s="153"/>
      <c r="BD225" s="136"/>
      <c r="BE225" s="136"/>
      <c r="BF225" s="136"/>
      <c r="BG225" s="136"/>
      <c r="BH225" s="136"/>
      <c r="BI225" s="136"/>
      <c r="BJ225" s="161"/>
      <c r="BK225" s="161"/>
      <c r="BL225" s="161"/>
      <c r="BM225" s="152"/>
      <c r="BN225" s="43">
        <f t="shared" si="94"/>
        <v>0</v>
      </c>
      <c r="BO225" s="43">
        <f t="shared" si="95"/>
        <v>0</v>
      </c>
      <c r="BP225" s="43" t="e">
        <f t="shared" si="96"/>
        <v>#DIV/0!</v>
      </c>
      <c r="BQ225" s="43">
        <f t="shared" si="97"/>
        <v>0</v>
      </c>
      <c r="BR225" s="43">
        <f t="shared" si="98"/>
        <v>0</v>
      </c>
      <c r="BS225" s="43" t="e">
        <f t="shared" si="99"/>
        <v>#DIV/0!</v>
      </c>
      <c r="BT225" s="43" t="e">
        <f>(#REF!*86400)/2</f>
        <v>#REF!</v>
      </c>
      <c r="BU225" s="43" t="e">
        <f t="shared" si="100"/>
        <v>#DIV/0!</v>
      </c>
      <c r="BV225" s="43" t="e">
        <f t="shared" si="101"/>
        <v>#VALUE!</v>
      </c>
      <c r="BW225" s="44" t="e">
        <f t="shared" si="102"/>
        <v>#REF!</v>
      </c>
      <c r="BX225" s="43" t="e">
        <f t="shared" si="103"/>
        <v>#VALUE!</v>
      </c>
      <c r="BY225" s="43" t="e">
        <f t="shared" si="104"/>
        <v>#VALUE!</v>
      </c>
      <c r="BZ225" s="44" t="e">
        <f t="shared" si="105"/>
        <v>#REF!</v>
      </c>
      <c r="CA225" s="44" t="e">
        <f t="shared" si="106"/>
        <v>#REF!</v>
      </c>
      <c r="CB225" t="str">
        <f t="shared" si="107"/>
        <v>19000100</v>
      </c>
      <c r="CC225" s="55">
        <f t="shared" si="108"/>
        <v>0</v>
      </c>
      <c r="CD225" s="114" t="e">
        <f t="shared" si="109"/>
        <v>#N/A</v>
      </c>
      <c r="CE225" s="114" t="e">
        <f t="shared" si="110"/>
        <v>#N/A</v>
      </c>
      <c r="CF225" s="114" t="e">
        <f t="shared" si="111"/>
        <v>#N/A</v>
      </c>
      <c r="CG225" s="114" t="e">
        <f t="shared" si="112"/>
        <v>#N/A</v>
      </c>
      <c r="CH225" s="114" t="e">
        <f t="shared" si="113"/>
        <v>#N/A</v>
      </c>
      <c r="CI225" s="114" t="e">
        <f t="shared" si="114"/>
        <v>#N/A</v>
      </c>
      <c r="CJ225" s="114" t="e">
        <f t="shared" si="115"/>
        <v>#N/A</v>
      </c>
      <c r="CK225" s="114" t="e">
        <f t="shared" si="116"/>
        <v>#N/A</v>
      </c>
      <c r="CL225" s="114" t="e">
        <f t="shared" si="117"/>
        <v>#N/A</v>
      </c>
    </row>
    <row r="226" spans="1:90">
      <c r="A226" s="149" t="str">
        <f t="shared" si="93"/>
        <v xml:space="preserve"> 19000100</v>
      </c>
      <c r="B226" s="153"/>
      <c r="C226" s="130"/>
      <c r="D226" s="136"/>
      <c r="E226" s="136"/>
      <c r="F226" s="136"/>
      <c r="G226" s="136"/>
      <c r="H226" s="136"/>
      <c r="I226" s="131"/>
      <c r="J226" s="168"/>
      <c r="K226" s="174"/>
      <c r="L226" s="195"/>
      <c r="M226" s="184" t="e">
        <f t="shared" si="118"/>
        <v>#DIV/0!</v>
      </c>
      <c r="N226" s="174"/>
      <c r="O226" s="195"/>
      <c r="P226" s="184" t="e">
        <f t="shared" si="119"/>
        <v>#DIV/0!</v>
      </c>
      <c r="Q226" s="174"/>
      <c r="R226" s="195"/>
      <c r="S226" s="184" t="e">
        <f t="shared" si="120"/>
        <v>#DIV/0!</v>
      </c>
      <c r="T226" s="170"/>
      <c r="U226" s="133"/>
      <c r="V226" s="133"/>
      <c r="W226" s="133"/>
      <c r="X226" s="133"/>
      <c r="Y226" s="133"/>
      <c r="Z226" s="133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61"/>
      <c r="AT226" s="193"/>
      <c r="AU226" s="136"/>
      <c r="AV226" s="184" t="e">
        <f t="shared" si="121"/>
        <v>#DIV/0!</v>
      </c>
      <c r="AW226" s="193"/>
      <c r="AX226" s="136"/>
      <c r="AY226" s="184" t="e">
        <f t="shared" si="122"/>
        <v>#DIV/0!</v>
      </c>
      <c r="AZ226" s="193"/>
      <c r="BA226" s="136"/>
      <c r="BB226" s="184" t="e">
        <f t="shared" si="123"/>
        <v>#DIV/0!</v>
      </c>
      <c r="BC226" s="153"/>
      <c r="BD226" s="136"/>
      <c r="BE226" s="136"/>
      <c r="BF226" s="136"/>
      <c r="BG226" s="136"/>
      <c r="BH226" s="136"/>
      <c r="BI226" s="136"/>
      <c r="BJ226" s="161"/>
      <c r="BK226" s="161"/>
      <c r="BL226" s="161"/>
      <c r="BM226" s="152"/>
      <c r="BN226" s="43">
        <f t="shared" si="94"/>
        <v>0</v>
      </c>
      <c r="BO226" s="43">
        <f t="shared" si="95"/>
        <v>0</v>
      </c>
      <c r="BP226" s="43" t="e">
        <f t="shared" si="96"/>
        <v>#DIV/0!</v>
      </c>
      <c r="BQ226" s="43">
        <f t="shared" si="97"/>
        <v>0</v>
      </c>
      <c r="BR226" s="43">
        <f t="shared" si="98"/>
        <v>0</v>
      </c>
      <c r="BS226" s="43" t="e">
        <f t="shared" si="99"/>
        <v>#DIV/0!</v>
      </c>
      <c r="BT226" s="43" t="e">
        <f>(#REF!*86400)/2</f>
        <v>#REF!</v>
      </c>
      <c r="BU226" s="43" t="e">
        <f t="shared" si="100"/>
        <v>#DIV/0!</v>
      </c>
      <c r="BV226" s="43" t="e">
        <f t="shared" si="101"/>
        <v>#VALUE!</v>
      </c>
      <c r="BW226" s="44" t="e">
        <f t="shared" si="102"/>
        <v>#REF!</v>
      </c>
      <c r="BX226" s="43" t="e">
        <f t="shared" si="103"/>
        <v>#VALUE!</v>
      </c>
      <c r="BY226" s="43" t="e">
        <f t="shared" si="104"/>
        <v>#VALUE!</v>
      </c>
      <c r="BZ226" s="44" t="e">
        <f t="shared" si="105"/>
        <v>#REF!</v>
      </c>
      <c r="CA226" s="44" t="e">
        <f t="shared" si="106"/>
        <v>#REF!</v>
      </c>
      <c r="CB226" t="str">
        <f t="shared" si="107"/>
        <v>19000100</v>
      </c>
      <c r="CC226" s="55">
        <f t="shared" si="108"/>
        <v>0</v>
      </c>
      <c r="CD226" s="114" t="e">
        <f t="shared" si="109"/>
        <v>#N/A</v>
      </c>
      <c r="CE226" s="114" t="e">
        <f t="shared" si="110"/>
        <v>#N/A</v>
      </c>
      <c r="CF226" s="114" t="e">
        <f t="shared" si="111"/>
        <v>#N/A</v>
      </c>
      <c r="CG226" s="114" t="e">
        <f t="shared" si="112"/>
        <v>#N/A</v>
      </c>
      <c r="CH226" s="114" t="e">
        <f t="shared" si="113"/>
        <v>#N/A</v>
      </c>
      <c r="CI226" s="114" t="e">
        <f t="shared" si="114"/>
        <v>#N/A</v>
      </c>
      <c r="CJ226" s="114" t="e">
        <f t="shared" si="115"/>
        <v>#N/A</v>
      </c>
      <c r="CK226" s="114" t="e">
        <f t="shared" si="116"/>
        <v>#N/A</v>
      </c>
      <c r="CL226" s="114" t="e">
        <f t="shared" si="117"/>
        <v>#N/A</v>
      </c>
    </row>
    <row r="227" spans="1:90" ht="15.75" thickBot="1">
      <c r="A227" s="150" t="str">
        <f t="shared" si="93"/>
        <v xml:space="preserve"> 19000100</v>
      </c>
      <c r="B227" s="154"/>
      <c r="C227" s="143"/>
      <c r="D227" s="144"/>
      <c r="E227" s="144"/>
      <c r="F227" s="144"/>
      <c r="G227" s="144"/>
      <c r="H227" s="144"/>
      <c r="I227" s="145"/>
      <c r="J227" s="169"/>
      <c r="K227" s="175"/>
      <c r="L227" s="196"/>
      <c r="M227" s="184" t="e">
        <f t="shared" si="118"/>
        <v>#DIV/0!</v>
      </c>
      <c r="N227" s="175"/>
      <c r="O227" s="196"/>
      <c r="P227" s="184" t="e">
        <f t="shared" si="119"/>
        <v>#DIV/0!</v>
      </c>
      <c r="Q227" s="175"/>
      <c r="R227" s="196"/>
      <c r="S227" s="184" t="e">
        <f t="shared" si="120"/>
        <v>#DIV/0!</v>
      </c>
      <c r="T227" s="170"/>
      <c r="U227" s="133"/>
      <c r="V227" s="133"/>
      <c r="W227" s="133"/>
      <c r="X227" s="133"/>
      <c r="Y227" s="133"/>
      <c r="Z227" s="133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62"/>
      <c r="AT227" s="194"/>
      <c r="AU227" s="144"/>
      <c r="AV227" s="184" t="e">
        <f t="shared" si="121"/>
        <v>#DIV/0!</v>
      </c>
      <c r="AW227" s="194"/>
      <c r="AX227" s="144"/>
      <c r="AY227" s="184" t="e">
        <f t="shared" si="122"/>
        <v>#DIV/0!</v>
      </c>
      <c r="AZ227" s="194"/>
      <c r="BA227" s="144"/>
      <c r="BB227" s="184" t="e">
        <f t="shared" si="123"/>
        <v>#DIV/0!</v>
      </c>
      <c r="BC227" s="154"/>
      <c r="BD227" s="144"/>
      <c r="BE227" s="144"/>
      <c r="BF227" s="144"/>
      <c r="BG227" s="144"/>
      <c r="BH227" s="144"/>
      <c r="BI227" s="144"/>
      <c r="BJ227" s="162"/>
      <c r="BK227" s="162"/>
      <c r="BL227" s="162"/>
      <c r="BM227" s="155"/>
      <c r="BN227" s="43">
        <f t="shared" si="94"/>
        <v>0</v>
      </c>
      <c r="BO227" s="43">
        <f t="shared" si="95"/>
        <v>0</v>
      </c>
      <c r="BP227" s="43" t="e">
        <f t="shared" si="96"/>
        <v>#DIV/0!</v>
      </c>
      <c r="BQ227" s="43">
        <f t="shared" si="97"/>
        <v>0</v>
      </c>
      <c r="BR227" s="43">
        <f t="shared" si="98"/>
        <v>0</v>
      </c>
      <c r="BS227" s="43" t="e">
        <f t="shared" si="99"/>
        <v>#DIV/0!</v>
      </c>
      <c r="BT227" s="43" t="e">
        <f>(#REF!*86400)/2</f>
        <v>#REF!</v>
      </c>
      <c r="BU227" s="43" t="e">
        <f t="shared" si="100"/>
        <v>#DIV/0!</v>
      </c>
      <c r="BV227" s="43" t="e">
        <f t="shared" si="101"/>
        <v>#VALUE!</v>
      </c>
      <c r="BW227" s="44" t="e">
        <f t="shared" si="102"/>
        <v>#REF!</v>
      </c>
      <c r="BX227" s="43" t="e">
        <f t="shared" si="103"/>
        <v>#VALUE!</v>
      </c>
      <c r="BY227" s="43" t="e">
        <f t="shared" si="104"/>
        <v>#VALUE!</v>
      </c>
      <c r="BZ227" s="44" t="e">
        <f t="shared" si="105"/>
        <v>#REF!</v>
      </c>
      <c r="CA227" s="44" t="e">
        <f t="shared" si="106"/>
        <v>#REF!</v>
      </c>
      <c r="CB227" t="str">
        <f t="shared" si="107"/>
        <v>19000100</v>
      </c>
      <c r="CC227" s="55">
        <f t="shared" si="108"/>
        <v>0</v>
      </c>
      <c r="CD227" s="114" t="e">
        <f t="shared" si="109"/>
        <v>#N/A</v>
      </c>
      <c r="CE227" s="114" t="e">
        <f t="shared" si="110"/>
        <v>#N/A</v>
      </c>
      <c r="CF227" s="114" t="e">
        <f t="shared" si="111"/>
        <v>#N/A</v>
      </c>
      <c r="CG227" s="114" t="e">
        <f t="shared" si="112"/>
        <v>#N/A</v>
      </c>
      <c r="CH227" s="114" t="e">
        <f t="shared" si="113"/>
        <v>#N/A</v>
      </c>
      <c r="CI227" s="114" t="e">
        <f t="shared" si="114"/>
        <v>#N/A</v>
      </c>
      <c r="CJ227" s="114" t="e">
        <f t="shared" si="115"/>
        <v>#N/A</v>
      </c>
      <c r="CK227" s="114" t="e">
        <f t="shared" si="116"/>
        <v>#N/A</v>
      </c>
      <c r="CL227" s="114" t="e">
        <f t="shared" si="117"/>
        <v>#N/A</v>
      </c>
    </row>
  </sheetData>
  <autoFilter ref="A12:CC12" xr:uid="{00000000-0009-0000-0000-000001000000}">
    <sortState xmlns:xlrd2="http://schemas.microsoft.com/office/spreadsheetml/2017/richdata2" ref="A14:CC649">
      <sortCondition descending="1" ref="F12"/>
    </sortState>
  </autoFilter>
  <sortState xmlns:xlrd2="http://schemas.microsoft.com/office/spreadsheetml/2017/richdata2" ref="A13:CL14">
    <sortCondition ref="B13:B14"/>
    <sortCondition descending="1" ref="F13:F14"/>
  </sortState>
  <mergeCells count="22">
    <mergeCell ref="C11:C12"/>
    <mergeCell ref="B11:B12"/>
    <mergeCell ref="A11:A12"/>
    <mergeCell ref="BM11:BM12"/>
    <mergeCell ref="G11:G12"/>
    <mergeCell ref="I11:I12"/>
    <mergeCell ref="J11:J12"/>
    <mergeCell ref="H11:H12"/>
    <mergeCell ref="F11:F12"/>
    <mergeCell ref="D11:D12"/>
    <mergeCell ref="K11:M11"/>
    <mergeCell ref="N11:P11"/>
    <mergeCell ref="Q11:S11"/>
    <mergeCell ref="AA11:AB11"/>
    <mergeCell ref="AC11:AL11"/>
    <mergeCell ref="AM11:AS11"/>
    <mergeCell ref="T11:Z11"/>
    <mergeCell ref="BN11:CA11"/>
    <mergeCell ref="BC1:BL11"/>
    <mergeCell ref="AT11:AV11"/>
    <mergeCell ref="AW11:AY11"/>
    <mergeCell ref="AZ11:BB11"/>
  </mergeCells>
  <phoneticPr fontId="37" type="noConversion"/>
  <dataValidations count="3">
    <dataValidation type="list" allowBlank="1" showInputMessage="1" showErrorMessage="1" sqref="C13:C227" xr:uid="{584364BA-8A8F-41DC-AE15-B602082F6418}">
      <formula1>$CN$13:$CN$14</formula1>
    </dataValidation>
    <dataValidation type="list" allowBlank="1" showInputMessage="1" showErrorMessage="1" sqref="J13:J227" xr:uid="{8B341C35-1139-43D4-BF85-E2D046F45229}">
      <formula1>$CO$13:$CO$14</formula1>
    </dataValidation>
    <dataValidation type="list" allowBlank="1" showInputMessage="1" showErrorMessage="1" sqref="I13:I227" xr:uid="{03925C44-D542-4689-A542-88A69A78A5AA}">
      <formula1>$CP$13:$CP$16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XFC83"/>
  <sheetViews>
    <sheetView showGridLines="0" topLeftCell="E13" zoomScale="95" zoomScaleNormal="95" workbookViewId="0">
      <selection activeCell="CA204" sqref="CA204"/>
    </sheetView>
  </sheetViews>
  <sheetFormatPr defaultColWidth="0" defaultRowHeight="0" customHeight="1" zeroHeight="1"/>
  <cols>
    <col min="1" max="1" width="12.85546875" customWidth="1"/>
    <col min="2" max="2" width="21.85546875" customWidth="1"/>
    <col min="3" max="3" width="12" customWidth="1"/>
    <col min="4" max="4" width="14" customWidth="1"/>
    <col min="5" max="5" width="12.85546875" customWidth="1"/>
    <col min="6" max="6" width="11.7109375" customWidth="1"/>
    <col min="7" max="8" width="12" customWidth="1"/>
    <col min="9" max="9" width="11" customWidth="1"/>
    <col min="10" max="10" width="11" bestFit="1" customWidth="1"/>
    <col min="11" max="11" width="10.28515625" customWidth="1"/>
    <col min="12" max="12" width="13.140625" style="65" customWidth="1"/>
    <col min="13" max="13" width="12.28515625" style="65" customWidth="1"/>
    <col min="14" max="14" width="10.5703125" style="65" customWidth="1"/>
    <col min="15" max="15" width="12.7109375" style="65" customWidth="1"/>
    <col min="16" max="16" width="10" style="65" customWidth="1"/>
    <col min="17" max="17" width="10.85546875" style="65" customWidth="1"/>
    <col min="18" max="18" width="10.42578125" style="65" customWidth="1"/>
    <col min="19" max="23" width="9.140625" style="65" customWidth="1"/>
    <col min="24" max="27" width="9.140625" style="69" customWidth="1"/>
    <col min="28" max="16384" width="9.140625" hidden="1"/>
  </cols>
  <sheetData>
    <row r="1" spans="1:16383" ht="26.25" customHeight="1">
      <c r="A1" s="219" t="s">
        <v>43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1"/>
      <c r="Y1" s="71"/>
      <c r="Z1" s="71"/>
      <c r="AA1" s="71"/>
    </row>
    <row r="2" spans="1:16383" ht="16.5" customHeight="1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70"/>
      <c r="M2" s="72"/>
      <c r="N2" s="70"/>
      <c r="O2" s="70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"/>
      <c r="AC2" s="7"/>
    </row>
    <row r="3" spans="1:16383" s="14" customFormat="1" ht="19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74"/>
      <c r="M3" s="74"/>
      <c r="N3" s="74"/>
      <c r="O3" s="75"/>
      <c r="P3" s="74"/>
      <c r="Q3" s="74"/>
      <c r="R3" s="74"/>
      <c r="S3" s="74"/>
      <c r="T3" s="74"/>
      <c r="U3" s="74"/>
      <c r="V3" s="74"/>
      <c r="W3" s="74"/>
      <c r="X3" s="76"/>
      <c r="Y3" s="76"/>
      <c r="Z3" s="76"/>
      <c r="AA3" s="76"/>
    </row>
    <row r="4" spans="1:16383" s="14" customFormat="1" ht="27.7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77"/>
      <c r="M4" s="77"/>
      <c r="N4" s="77"/>
      <c r="O4" s="78"/>
      <c r="P4" s="77"/>
      <c r="Q4" s="77"/>
      <c r="R4" s="77"/>
      <c r="S4" s="74"/>
      <c r="T4" s="74"/>
      <c r="U4" s="74"/>
      <c r="V4" s="74"/>
      <c r="W4" s="74"/>
      <c r="X4" s="76"/>
      <c r="Y4" s="76"/>
      <c r="Z4" s="76"/>
      <c r="AA4" s="76"/>
    </row>
    <row r="5" spans="1:16383" s="14" customFormat="1" ht="17.25" customHeight="1" thickBo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77"/>
      <c r="M5" s="77"/>
      <c r="N5" s="77"/>
      <c r="O5" s="78"/>
      <c r="P5" s="77"/>
      <c r="Q5" s="77"/>
      <c r="R5" s="77"/>
      <c r="S5" s="74"/>
      <c r="T5" s="74"/>
      <c r="U5" s="74"/>
      <c r="V5" s="74"/>
      <c r="W5" s="74"/>
      <c r="X5" s="76"/>
      <c r="Y5" s="76"/>
      <c r="Z5" s="76"/>
      <c r="AA5" s="76"/>
    </row>
    <row r="6" spans="1:16383" ht="18.75" customHeight="1" thickBot="1">
      <c r="A6" s="28" t="s">
        <v>0</v>
      </c>
      <c r="B6" s="28" t="s">
        <v>82</v>
      </c>
      <c r="C6" s="36"/>
      <c r="D6" s="45" t="e">
        <f>MATCH($B$6,'Vstupní data'!B13:B577,1)</f>
        <v>#N/A</v>
      </c>
      <c r="E6" s="97" t="e">
        <f>INDEX('Vstupní data'!#REF!,20)</f>
        <v>#REF!</v>
      </c>
      <c r="F6" s="36"/>
      <c r="G6" s="17"/>
      <c r="H6" s="17"/>
      <c r="I6" s="17"/>
      <c r="J6" s="17"/>
      <c r="K6" s="17"/>
      <c r="L6" s="79"/>
      <c r="M6" s="79"/>
      <c r="N6" s="79"/>
      <c r="O6" s="80"/>
      <c r="P6" s="79"/>
      <c r="Q6" s="79"/>
      <c r="R6" s="77"/>
      <c r="S6" s="74"/>
      <c r="T6" s="74"/>
      <c r="U6" s="74"/>
      <c r="V6" s="74"/>
      <c r="W6" s="74"/>
      <c r="X6" s="74"/>
      <c r="Y6" s="74"/>
      <c r="Z6" s="74"/>
      <c r="AA6" s="74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</row>
    <row r="7" spans="1:16383" ht="17.25" customHeight="1">
      <c r="A7" s="53" t="s">
        <v>6</v>
      </c>
      <c r="B7" s="54" t="e">
        <f ca="1">VLOOKUP($B$6,OFFSET('Vstupní data'!#REF!,0,0,COUNTA('Vstupní data'!B:B)-8,COUNTA('Vstupní data'!#REF!)),8,FALSE)</f>
        <v>#REF!</v>
      </c>
      <c r="C7" s="36"/>
      <c r="D7" s="45"/>
      <c r="E7" s="17"/>
      <c r="F7" s="17"/>
      <c r="G7" s="17"/>
      <c r="H7" s="17"/>
      <c r="I7" s="17"/>
      <c r="J7" s="17"/>
      <c r="K7" s="17"/>
      <c r="L7" s="79"/>
      <c r="M7" s="79"/>
      <c r="N7" s="79"/>
      <c r="O7" s="79"/>
      <c r="P7" s="79"/>
      <c r="Q7" s="79"/>
      <c r="R7" s="77"/>
      <c r="S7" s="74"/>
      <c r="T7" s="74"/>
      <c r="U7" s="74"/>
      <c r="V7" s="74"/>
      <c r="W7" s="74"/>
      <c r="X7" s="74"/>
      <c r="Y7" s="74"/>
      <c r="Z7" s="74"/>
      <c r="AA7" s="74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</row>
    <row r="8" spans="1:16383" ht="16.5" customHeight="1" thickBot="1">
      <c r="A8" s="38" t="s">
        <v>70</v>
      </c>
      <c r="B8" s="39">
        <f>COUNTIF('Vstupní data'!$B$13:$B$577,B6)</f>
        <v>0</v>
      </c>
      <c r="C8" s="36"/>
      <c r="D8" s="36"/>
      <c r="E8" s="17"/>
      <c r="F8" s="17"/>
      <c r="G8" s="17"/>
      <c r="H8" s="17"/>
      <c r="I8" s="17"/>
      <c r="J8" s="220"/>
      <c r="K8" s="220"/>
      <c r="L8" s="79"/>
      <c r="M8" s="79"/>
      <c r="N8" s="79"/>
      <c r="O8" s="79"/>
      <c r="P8" s="79"/>
      <c r="Q8" s="79"/>
      <c r="R8" s="77"/>
      <c r="S8" s="74"/>
      <c r="T8" s="74"/>
      <c r="U8" s="74"/>
      <c r="V8" s="74"/>
      <c r="W8" s="74"/>
      <c r="X8" s="74"/>
      <c r="Y8" s="74"/>
      <c r="Z8" s="74"/>
      <c r="AA8" s="74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</row>
    <row r="9" spans="1:16383" ht="15.75">
      <c r="A9" s="14"/>
      <c r="B9" s="15"/>
      <c r="D9" s="16"/>
      <c r="E9" s="15"/>
      <c r="G9" s="16"/>
      <c r="H9" s="15"/>
      <c r="J9" s="33"/>
      <c r="K9" s="34"/>
      <c r="L9" s="81"/>
      <c r="M9" s="81"/>
      <c r="N9" s="70"/>
      <c r="O9" s="70"/>
      <c r="P9" s="70"/>
      <c r="Q9" s="70"/>
      <c r="R9" s="77"/>
      <c r="S9" s="74"/>
      <c r="T9" s="74"/>
      <c r="U9" s="74"/>
      <c r="V9" s="74"/>
      <c r="W9" s="74"/>
      <c r="X9" s="74"/>
      <c r="Y9" s="74"/>
      <c r="Z9" s="74"/>
      <c r="AA9" s="74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</row>
    <row r="10" spans="1:16383" ht="16.5" thickBot="1">
      <c r="A10" s="217" t="s">
        <v>69</v>
      </c>
      <c r="B10" s="217"/>
      <c r="J10" s="16"/>
      <c r="K10" s="15"/>
      <c r="L10" s="81"/>
      <c r="M10" s="81"/>
      <c r="N10" s="81"/>
      <c r="O10" s="81"/>
      <c r="P10" s="81"/>
      <c r="Q10" s="81"/>
      <c r="R10" s="77"/>
      <c r="S10" s="74"/>
      <c r="T10" s="74"/>
      <c r="U10" s="74"/>
      <c r="V10" s="218" t="s">
        <v>85</v>
      </c>
      <c r="W10" s="218"/>
      <c r="X10" s="218"/>
      <c r="Y10" s="74"/>
      <c r="Z10" s="74"/>
      <c r="AA10" s="74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</row>
    <row r="11" spans="1:16383" ht="17.25" thickBot="1">
      <c r="A11" s="59" t="s">
        <v>5</v>
      </c>
      <c r="B11" s="59" t="s">
        <v>61</v>
      </c>
      <c r="C11" s="62" t="s">
        <v>60</v>
      </c>
      <c r="D11" s="60" t="s">
        <v>62</v>
      </c>
      <c r="E11" s="60" t="s">
        <v>63</v>
      </c>
      <c r="F11" s="60" t="s">
        <v>64</v>
      </c>
      <c r="G11" s="60" t="s">
        <v>65</v>
      </c>
      <c r="H11" s="60" t="s">
        <v>66</v>
      </c>
      <c r="I11" s="60" t="s">
        <v>67</v>
      </c>
      <c r="J11" s="61" t="s">
        <v>68</v>
      </c>
      <c r="L11" s="82" t="s">
        <v>84</v>
      </c>
      <c r="M11" s="82"/>
      <c r="N11" s="82" t="s">
        <v>83</v>
      </c>
      <c r="O11" s="82" t="s">
        <v>84</v>
      </c>
      <c r="P11" s="82" t="s">
        <v>23</v>
      </c>
      <c r="Q11" s="82" t="s">
        <v>25</v>
      </c>
      <c r="R11" s="82" t="s">
        <v>26</v>
      </c>
      <c r="S11" s="74"/>
      <c r="T11" s="74"/>
      <c r="U11" s="74"/>
      <c r="V11" s="74" t="s">
        <v>86</v>
      </c>
      <c r="W11" s="74" t="s">
        <v>87</v>
      </c>
      <c r="X11" s="74" t="s">
        <v>88</v>
      </c>
      <c r="Y11" s="74"/>
      <c r="Z11" s="74"/>
      <c r="AA11" s="74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</row>
    <row r="12" spans="1:16383" ht="15.75">
      <c r="A12" s="52" t="str">
        <f>IF(ROWS($B$12:B12)&lt;=$B$8,IFERROR(INDEX('Vstupní data'!$G$13:$G$577,$D$6-$B$8+ROWS($B$12:B12)),""),"")</f>
        <v/>
      </c>
      <c r="B12" s="52" t="str">
        <f>IF(ROWS($B$12:B12)&lt;=$B$8,IFERROR(INDEX('Vstupní data'!$F$13:$F$577,$D$6-$B$8+ROWS($B$12:B12)),""),"")</f>
        <v/>
      </c>
      <c r="C12" s="66" t="str">
        <f>IF(ROWS($B$12:B12)&lt;=$B$8,IFERROR(_xlfn.SINGLE(INDEX('Vstupní data'!#REF!,$D$6-$B$8+ROWS($B$12:B12))),NA()),"")</f>
        <v/>
      </c>
      <c r="D12" s="56" t="str">
        <f>IF(ROWS($A$12:C12)&lt;=$B$8,IFERROR(INDEX('Vstupní data'!$BU$13:$BU$577,$D$6-$B$8+ROWS($A$12:C12)),NA()),"")</f>
        <v/>
      </c>
      <c r="E12" s="56" t="str">
        <f>IF(ROWS($A$12:C12)&lt;=$B$8,IFERROR(INDEX('Vstupní data'!$BV$13:$BV$577,$D$6-$B$8+ROWS($A$12:C12)),NA()),"")</f>
        <v/>
      </c>
      <c r="F12" s="57" t="str">
        <f>IF(ROWS($A$12:C12)&lt;=$B$8,IFERROR(INDEX('Vstupní data'!$BW$13:$BW$577,$D$6-$B$8+ROWS($A$12:C12)),NA()),"")</f>
        <v/>
      </c>
      <c r="G12" s="56" t="str">
        <f>IF(ROWS($A$12:C12)&lt;=$B$8,IFERROR(INDEX('Vstupní data'!$BX$13:$BX$577,$D$6-$B$8+ROWS($A$12:C12)),NA()),"")</f>
        <v/>
      </c>
      <c r="H12" s="56" t="str">
        <f>IF(ROWS($A$12:C12)&lt;=$B$8,IFERROR(INDEX('Vstupní data'!$BY$13:$BY$577,$D$6-$B$8+ROWS($A$12:C12)),NA()),"")</f>
        <v/>
      </c>
      <c r="I12" s="57" t="str">
        <f>IF(ROWS($A$12:C12)&lt;=$B$8,IFERROR(INDEX('Vstupní data'!$BZ$13:$BZ$577,$D$6-$B$8+ROWS($A$12:C12)),NA()),"")</f>
        <v/>
      </c>
      <c r="J12" s="58" t="str">
        <f>IF(ROWS($A$12:C12)&lt;=$B$8,IFERROR(INDEX('Vstupní data'!$CA$13:$CA$577,$D$6-$B$8+ROWS($A$12:C12)),NA()),"")</f>
        <v/>
      </c>
      <c r="K12" s="31"/>
      <c r="L12" s="82" t="str">
        <f>IFERROR(IF(M12&gt;0,M12,M12+365),"")</f>
        <v/>
      </c>
      <c r="M12" s="82" t="str">
        <f>IFERROR(N12-264,"")</f>
        <v/>
      </c>
      <c r="N12" s="82" t="str">
        <f>IFERROR(B12-DATE(YEAR(B12),1,0),"")</f>
        <v/>
      </c>
      <c r="O12" s="83" t="str">
        <f>IFERROR(L12*S12,"")</f>
        <v/>
      </c>
      <c r="P12" s="84" t="e">
        <f t="shared" ref="P12:P27" si="0" xml:space="preserve"> IFERROR(IF(A12="2009-2010",C12,NA()),NA())</f>
        <v>#N/A</v>
      </c>
      <c r="Q12" s="84" t="e">
        <f t="shared" ref="Q12:Q27" si="1" xml:space="preserve"> IFERROR(IF(A12="2010-2011",C12,NA()),NA())</f>
        <v>#N/A</v>
      </c>
      <c r="R12" s="84" t="e">
        <f t="shared" ref="R12:R27" si="2" xml:space="preserve"> IFERROR(IF(A12="2011-2012",C12,NA()),NA())</f>
        <v>#N/A</v>
      </c>
      <c r="S12" s="74">
        <v>1</v>
      </c>
      <c r="T12" s="74"/>
      <c r="U12" s="85"/>
      <c r="V12" s="74">
        <v>21</v>
      </c>
      <c r="W12" s="74">
        <v>1.3079000000000001E-3</v>
      </c>
      <c r="X12" s="74" t="s">
        <v>89</v>
      </c>
      <c r="Y12" s="74"/>
      <c r="Z12" s="74"/>
      <c r="AA12" s="74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</row>
    <row r="13" spans="1:16383" ht="15.75">
      <c r="A13" s="50" t="str">
        <f>IF(ROWS($B$12:B13)&lt;=$B$8,IFERROR(INDEX('Vstupní data'!$G$13:$G$577,$D$6-$B$8+ROWS($B$12:B13)),""),"")</f>
        <v/>
      </c>
      <c r="B13" s="63" t="str">
        <f>IF(ROWS($B$12:B13)&lt;=$B$8,IFERROR(INDEX('Vstupní data'!$F$13:$F$577,$D$6-$B$8+ROWS($B$12:B13)),""),"")</f>
        <v/>
      </c>
      <c r="C13" s="67" t="str">
        <f>IF(ROWS($B$12:B13)&lt;=$B$8,IFERROR(_xlfn.SINGLE(INDEX('Vstupní data'!#REF!,$D$6-$B$8+ROWS($B$12:B13))),NA()),"")</f>
        <v/>
      </c>
      <c r="D13" s="40" t="str">
        <f>IF(ROWS($A$12:C13)&lt;=$B$8,IFERROR(INDEX('Vstupní data'!$BU$13:$BU$577,$D$6-$B$8+ROWS($A$12:C13)),NA()),"")</f>
        <v/>
      </c>
      <c r="E13" s="40" t="str">
        <f>IF(ROWS($A$12:C13)&lt;=$B$8,IFERROR(INDEX('Vstupní data'!$BV$13:$BV$577,$D$6-$B$8+ROWS($A$12:C13)),NA()),"")</f>
        <v/>
      </c>
      <c r="F13" s="41" t="str">
        <f>IF(ROWS($A$12:C13)&lt;=$B$8,IFERROR(INDEX('Vstupní data'!$BW$13:$BW$577,$D$6-$B$8+ROWS($A$12:C13)),NA()),"")</f>
        <v/>
      </c>
      <c r="G13" s="40" t="str">
        <f>IF(ROWS($A$12:C13)&lt;=$B$8,IFERROR(INDEX('Vstupní data'!$BX$13:$BX$577,$D$6-$B$8+ROWS($A$12:C13)),NA()),"")</f>
        <v/>
      </c>
      <c r="H13" s="40" t="str">
        <f>IF(ROWS($A$12:C13)&lt;=$B$8,IFERROR(INDEX('Vstupní data'!$BY$13:$BY$577,$D$6-$B$8+ROWS($A$12:C13)),NA()),"")</f>
        <v/>
      </c>
      <c r="I13" s="41" t="str">
        <f>IF(ROWS($A$12:C13)&lt;=$B$8,IFERROR(INDEX('Vstupní data'!$BZ$13:$BZ$577,$D$6-$B$8+ROWS($A$12:C13)),NA()),"")</f>
        <v/>
      </c>
      <c r="J13" s="46" t="str">
        <f>IF(ROWS($A$12:C13)&lt;=$B$8,IFERROR(INDEX('Vstupní data'!$CA$13:$CA$577,$D$6-$B$8+ROWS($A$12:C13)),NA()),"")</f>
        <v/>
      </c>
      <c r="K13" s="31"/>
      <c r="L13" s="82" t="str">
        <f t="shared" ref="L13:L27" si="3">IFERROR(IF(M13&gt;0,M13,M13+365),"")</f>
        <v/>
      </c>
      <c r="M13" s="82" t="str">
        <f t="shared" ref="M13:M27" si="4">IFERROR(N13-264,"")</f>
        <v/>
      </c>
      <c r="N13" s="82" t="str">
        <f t="shared" ref="N13:N27" si="5">IFERROR(B13-DATE(YEAR(B13),1,0),"")</f>
        <v/>
      </c>
      <c r="O13" s="83" t="e">
        <f t="shared" ref="O13:O27" si="6">L13*S13</f>
        <v>#VALUE!</v>
      </c>
      <c r="P13" s="84" t="e">
        <f t="shared" si="0"/>
        <v>#N/A</v>
      </c>
      <c r="Q13" s="84" t="e">
        <f t="shared" si="1"/>
        <v>#N/A</v>
      </c>
      <c r="R13" s="84" t="e">
        <f t="shared" si="2"/>
        <v>#N/A</v>
      </c>
      <c r="S13" s="74">
        <v>1</v>
      </c>
      <c r="T13" s="74"/>
      <c r="U13" s="74"/>
      <c r="V13" s="74">
        <v>52</v>
      </c>
      <c r="W13" s="74">
        <v>1.3079000000000001E-3</v>
      </c>
      <c r="X13" s="74" t="s">
        <v>90</v>
      </c>
      <c r="Y13" s="74"/>
      <c r="Z13" s="74"/>
      <c r="AA13" s="74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</row>
    <row r="14" spans="1:16383" ht="15.75">
      <c r="A14" s="50" t="str">
        <f>IF(ROWS($B$12:B14)&lt;=$B$8,IFERROR(INDEX('Vstupní data'!$G$13:$G$577,$D$6-$B$8+ROWS($B$12:B14)),""),"")</f>
        <v/>
      </c>
      <c r="B14" s="63" t="str">
        <f>IF(ROWS($B$12:B14)&lt;=$B$8,IFERROR(INDEX('Vstupní data'!$F$13:$F$577,$D$6-$B$8+ROWS($B$12:B14)),""),"")</f>
        <v/>
      </c>
      <c r="C14" s="67" t="str">
        <f>IF(ROWS($B$12:B14)&lt;=$B$8,IFERROR(_xlfn.SINGLE(INDEX('Vstupní data'!#REF!,$D$6-$B$8+ROWS($B$12:B14))),NA()),"")</f>
        <v/>
      </c>
      <c r="D14" s="40" t="str">
        <f>IF(ROWS($A$12:C14)&lt;=$B$8,IFERROR(INDEX('Vstupní data'!$BU$13:$BU$577,$D$6-$B$8+ROWS($A$12:C14)),NA()),"")</f>
        <v/>
      </c>
      <c r="E14" s="40" t="str">
        <f>IF(ROWS($A$12:C14)&lt;=$B$8,IFERROR(INDEX('Vstupní data'!$BV$13:$BV$577,$D$6-$B$8+ROWS($A$12:C14)),NA()),"")</f>
        <v/>
      </c>
      <c r="F14" s="41" t="str">
        <f>IF(ROWS($A$12:C14)&lt;=$B$8,IFERROR(INDEX('Vstupní data'!$BW$13:$BW$577,$D$6-$B$8+ROWS($A$12:C14)),NA()),"")</f>
        <v/>
      </c>
      <c r="G14" s="40" t="str">
        <f>IF(ROWS($A$12:C14)&lt;=$B$8,IFERROR(INDEX('Vstupní data'!$BX$13:$BX$577,$D$6-$B$8+ROWS($A$12:C14)),NA()),"")</f>
        <v/>
      </c>
      <c r="H14" s="40" t="str">
        <f>IF(ROWS($A$12:C14)&lt;=$B$8,IFERROR(INDEX('Vstupní data'!$BY$13:$BY$577,$D$6-$B$8+ROWS($A$12:C14)),NA()),"")</f>
        <v/>
      </c>
      <c r="I14" s="41" t="str">
        <f>IF(ROWS($A$12:C14)&lt;=$B$8,IFERROR(INDEX('Vstupní data'!$BZ$13:$BZ$577,$D$6-$B$8+ROWS($A$12:C14)),NA()),"")</f>
        <v/>
      </c>
      <c r="J14" s="46" t="str">
        <f>IF(ROWS($A$12:C14)&lt;=$B$8,IFERROR(INDEX('Vstupní data'!$CA$13:$CA$577,$D$6-$B$8+ROWS($A$12:C14)),NA()),"")</f>
        <v/>
      </c>
      <c r="K14" s="31"/>
      <c r="L14" s="82" t="str">
        <f t="shared" si="3"/>
        <v/>
      </c>
      <c r="M14" s="82" t="str">
        <f t="shared" si="4"/>
        <v/>
      </c>
      <c r="N14" s="82" t="str">
        <f t="shared" si="5"/>
        <v/>
      </c>
      <c r="O14" s="83" t="e">
        <f t="shared" si="6"/>
        <v>#VALUE!</v>
      </c>
      <c r="P14" s="84" t="e">
        <f t="shared" si="0"/>
        <v>#N/A</v>
      </c>
      <c r="Q14" s="84" t="e">
        <f t="shared" si="1"/>
        <v>#N/A</v>
      </c>
      <c r="R14" s="84" t="e">
        <f t="shared" si="2"/>
        <v>#N/A</v>
      </c>
      <c r="S14" s="74">
        <v>1</v>
      </c>
      <c r="T14" s="74"/>
      <c r="U14" s="74"/>
      <c r="V14" s="74">
        <v>82</v>
      </c>
      <c r="W14" s="74">
        <v>1.3079000000000001E-3</v>
      </c>
      <c r="X14" s="74" t="s">
        <v>91</v>
      </c>
      <c r="Y14" s="74"/>
      <c r="Z14" s="74"/>
      <c r="AA14" s="74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</row>
    <row r="15" spans="1:16383" ht="15.75">
      <c r="A15" s="50" t="str">
        <f>IF(ROWS($B$12:B15)&lt;=$B$8,IFERROR(INDEX('Vstupní data'!$G$13:$G$577,$D$6-$B$8+ROWS($B$12:B15)),""),"")</f>
        <v/>
      </c>
      <c r="B15" s="63" t="str">
        <f>IF(ROWS($B$12:B15)&lt;=$B$8,IFERROR(INDEX('Vstupní data'!$F$13:$F$577,$D$6-$B$8+ROWS($B$12:B15)),""),"")</f>
        <v/>
      </c>
      <c r="C15" s="67" t="str">
        <f>IF(ROWS($B$12:B15)&lt;=$B$8,IFERROR(_xlfn.SINGLE(INDEX('Vstupní data'!#REF!,$D$6-$B$8+ROWS($B$12:B15))),NA()),"")</f>
        <v/>
      </c>
      <c r="D15" s="40" t="str">
        <f>IF(ROWS($A$12:C15)&lt;=$B$8,IFERROR(INDEX('Vstupní data'!$BU$13:$BU$577,$D$6-$B$8+ROWS($A$12:C15)),NA()),"")</f>
        <v/>
      </c>
      <c r="E15" s="40" t="str">
        <f>IF(ROWS($A$12:C15)&lt;=$B$8,IFERROR(INDEX('Vstupní data'!$BV$13:$BV$577,$D$6-$B$8+ROWS($A$12:C15)),NA()),"")</f>
        <v/>
      </c>
      <c r="F15" s="41" t="str">
        <f>IF(ROWS($A$12:C15)&lt;=$B$8,IFERROR(INDEX('Vstupní data'!$BW$13:$BW$577,$D$6-$B$8+ROWS($A$12:C15)),NA()),"")</f>
        <v/>
      </c>
      <c r="G15" s="40" t="str">
        <f>IF(ROWS($A$12:C15)&lt;=$B$8,IFERROR(INDEX('Vstupní data'!$BX$13:$BX$577,$D$6-$B$8+ROWS($A$12:C15)),NA()),"")</f>
        <v/>
      </c>
      <c r="H15" s="40" t="str">
        <f>IF(ROWS($A$12:C15)&lt;=$B$8,IFERROR(INDEX('Vstupní data'!$BY$13:$BY$577,$D$6-$B$8+ROWS($A$12:C15)),NA()),"")</f>
        <v/>
      </c>
      <c r="I15" s="41" t="str">
        <f>IF(ROWS($A$12:C15)&lt;=$B$8,IFERROR(INDEX('Vstupní data'!$BZ$13:$BZ$577,$D$6-$B$8+ROWS($A$12:C15)),NA()),"")</f>
        <v/>
      </c>
      <c r="J15" s="46" t="str">
        <f>IF(ROWS($A$12:C15)&lt;=$B$8,IFERROR(INDEX('Vstupní data'!$CA$13:$CA$577,$D$6-$B$8+ROWS($A$12:C15)),NA()),"")</f>
        <v/>
      </c>
      <c r="K15" s="31"/>
      <c r="L15" s="82" t="str">
        <f t="shared" si="3"/>
        <v/>
      </c>
      <c r="M15" s="82" t="str">
        <f t="shared" si="4"/>
        <v/>
      </c>
      <c r="N15" s="82" t="str">
        <f t="shared" si="5"/>
        <v/>
      </c>
      <c r="O15" s="83" t="e">
        <f t="shared" si="6"/>
        <v>#VALUE!</v>
      </c>
      <c r="P15" s="84" t="e">
        <f t="shared" si="0"/>
        <v>#N/A</v>
      </c>
      <c r="Q15" s="84" t="e">
        <f t="shared" si="1"/>
        <v>#N/A</v>
      </c>
      <c r="R15" s="84" t="e">
        <f t="shared" si="2"/>
        <v>#N/A</v>
      </c>
      <c r="S15" s="74">
        <v>1</v>
      </c>
      <c r="T15" s="74"/>
      <c r="U15" s="74"/>
      <c r="V15" s="74">
        <v>113</v>
      </c>
      <c r="W15" s="74">
        <v>1.3079000000000001E-3</v>
      </c>
      <c r="X15" s="74" t="s">
        <v>92</v>
      </c>
      <c r="Y15" s="74"/>
      <c r="Z15" s="74"/>
      <c r="AA15" s="74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</row>
    <row r="16" spans="1:16383" ht="15.75">
      <c r="A16" s="50" t="str">
        <f>IF(ROWS($B$12:B16)&lt;=$B$8,IFERROR(INDEX('Vstupní data'!$G$13:$G$577,$D$6-$B$8+ROWS($B$12:B16)),""),"")</f>
        <v/>
      </c>
      <c r="B16" s="63" t="str">
        <f>IF(ROWS($B$12:B16)&lt;=$B$8,IFERROR(INDEX('Vstupní data'!$F$13:$F$577,$D$6-$B$8+ROWS($B$12:B16)),""),"")</f>
        <v/>
      </c>
      <c r="C16" s="67" t="str">
        <f>IF(ROWS($B$12:B16)&lt;=$B$8,IFERROR(_xlfn.SINGLE(INDEX('Vstupní data'!#REF!,$D$6-$B$8+ROWS($B$12:B16))),NA()),"")</f>
        <v/>
      </c>
      <c r="D16" s="40" t="str">
        <f>IF(ROWS($A$12:C16)&lt;=$B$8,IFERROR(INDEX('Vstupní data'!$BU$13:$BU$577,$D$6-$B$8+ROWS($A$12:C16)),NA()),"")</f>
        <v/>
      </c>
      <c r="E16" s="40" t="str">
        <f>IF(ROWS($A$12:C16)&lt;=$B$8,IFERROR(INDEX('Vstupní data'!$BV$13:$BV$577,$D$6-$B$8+ROWS($A$12:C16)),NA()),"")</f>
        <v/>
      </c>
      <c r="F16" s="41" t="str">
        <f>IF(ROWS($A$12:C16)&lt;=$B$8,IFERROR(INDEX('Vstupní data'!$BW$13:$BW$577,$D$6-$B$8+ROWS($A$12:C16)),NA()),"")</f>
        <v/>
      </c>
      <c r="G16" s="40" t="str">
        <f>IF(ROWS($A$12:C16)&lt;=$B$8,IFERROR(INDEX('Vstupní data'!$BX$13:$BX$577,$D$6-$B$8+ROWS($A$12:C16)),NA()),"")</f>
        <v/>
      </c>
      <c r="H16" s="40" t="str">
        <f>IF(ROWS($A$12:C16)&lt;=$B$8,IFERROR(INDEX('Vstupní data'!$BY$13:$BY$577,$D$6-$B$8+ROWS($A$12:C16)),NA()),"")</f>
        <v/>
      </c>
      <c r="I16" s="41" t="str">
        <f>IF(ROWS($A$12:C16)&lt;=$B$8,IFERROR(INDEX('Vstupní data'!$BZ$13:$BZ$577,$D$6-$B$8+ROWS($A$12:C16)),NA()),"")</f>
        <v/>
      </c>
      <c r="J16" s="46" t="str">
        <f>IF(ROWS($A$12:C16)&lt;=$B$8,IFERROR(INDEX('Vstupní data'!$CA$13:$CA$577,$D$6-$B$8+ROWS($A$12:C16)),NA()),"")</f>
        <v/>
      </c>
      <c r="K16" s="31"/>
      <c r="L16" s="82" t="str">
        <f t="shared" si="3"/>
        <v/>
      </c>
      <c r="M16" s="82" t="str">
        <f t="shared" si="4"/>
        <v/>
      </c>
      <c r="N16" s="82" t="str">
        <f t="shared" si="5"/>
        <v/>
      </c>
      <c r="O16" s="83" t="e">
        <f t="shared" si="6"/>
        <v>#VALUE!</v>
      </c>
      <c r="P16" s="84" t="e">
        <f t="shared" si="0"/>
        <v>#N/A</v>
      </c>
      <c r="Q16" s="84" t="e">
        <f t="shared" si="1"/>
        <v>#N/A</v>
      </c>
      <c r="R16" s="84" t="e">
        <f t="shared" si="2"/>
        <v>#N/A</v>
      </c>
      <c r="S16" s="74">
        <v>1</v>
      </c>
      <c r="T16" s="74"/>
      <c r="U16" s="74"/>
      <c r="V16" s="74">
        <v>144</v>
      </c>
      <c r="W16" s="74">
        <v>1.3079000000000001E-3</v>
      </c>
      <c r="X16" s="74" t="s">
        <v>93</v>
      </c>
      <c r="Y16" s="74"/>
      <c r="Z16" s="74"/>
      <c r="AA16" s="74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</row>
    <row r="17" spans="1:16383" ht="15.75">
      <c r="A17" s="50" t="str">
        <f>IF(ROWS($B$12:B17)&lt;=$B$8,IFERROR(INDEX('Vstupní data'!$G$13:$G$577,$D$6-$B$8+ROWS($B$12:B17)),""),"")</f>
        <v/>
      </c>
      <c r="B17" s="63" t="str">
        <f>IF(ROWS($B$12:B17)&lt;=$B$8,IFERROR(INDEX('Vstupní data'!$F$13:$F$577,$D$6-$B$8+ROWS($B$12:B17)),""),"")</f>
        <v/>
      </c>
      <c r="C17" s="67" t="str">
        <f>IF(ROWS($B$12:B17)&lt;=$B$8,IFERROR(_xlfn.SINGLE(INDEX('Vstupní data'!#REF!,$D$6-$B$8+ROWS($B$12:B17))),NA()),"")</f>
        <v/>
      </c>
      <c r="D17" s="40" t="str">
        <f>IF(ROWS($A$12:C17)&lt;=$B$8,IFERROR(INDEX('Vstupní data'!$BU$13:$BU$577,$D$6-$B$8+ROWS($A$12:C17)),NA()),"")</f>
        <v/>
      </c>
      <c r="E17" s="40" t="str">
        <f>IF(ROWS($A$12:C17)&lt;=$B$8,IFERROR(INDEX('Vstupní data'!$BV$13:$BV$577,$D$6-$B$8+ROWS($A$12:C17)),NA()),"")</f>
        <v/>
      </c>
      <c r="F17" s="41" t="str">
        <f>IF(ROWS($A$12:C17)&lt;=$B$8,IFERROR(INDEX('Vstupní data'!$BW$13:$BW$577,$D$6-$B$8+ROWS($A$12:C17)),NA()),"")</f>
        <v/>
      </c>
      <c r="G17" s="40" t="str">
        <f>IF(ROWS($A$12:C17)&lt;=$B$8,IFERROR(INDEX('Vstupní data'!$BX$13:$BX$577,$D$6-$B$8+ROWS($A$12:C17)),NA()),"")</f>
        <v/>
      </c>
      <c r="H17" s="40" t="str">
        <f>IF(ROWS($A$12:C17)&lt;=$B$8,IFERROR(INDEX('Vstupní data'!$BY$13:$BY$577,$D$6-$B$8+ROWS($A$12:C17)),NA()),"")</f>
        <v/>
      </c>
      <c r="I17" s="41" t="str">
        <f>IF(ROWS($A$12:C17)&lt;=$B$8,IFERROR(INDEX('Vstupní data'!$BZ$13:$BZ$577,$D$6-$B$8+ROWS($A$12:C17)),NA()),"")</f>
        <v/>
      </c>
      <c r="J17" s="46" t="str">
        <f>IF(ROWS($A$12:C17)&lt;=$B$8,IFERROR(INDEX('Vstupní data'!$CA$13:$CA$577,$D$6-$B$8+ROWS($A$12:C17)),NA()),"")</f>
        <v/>
      </c>
      <c r="K17" s="31"/>
      <c r="L17" s="82" t="str">
        <f t="shared" si="3"/>
        <v/>
      </c>
      <c r="M17" s="82" t="str">
        <f t="shared" si="4"/>
        <v/>
      </c>
      <c r="N17" s="82" t="str">
        <f t="shared" si="5"/>
        <v/>
      </c>
      <c r="O17" s="83" t="e">
        <f t="shared" si="6"/>
        <v>#VALUE!</v>
      </c>
      <c r="P17" s="84" t="e">
        <f t="shared" si="0"/>
        <v>#N/A</v>
      </c>
      <c r="Q17" s="84" t="e">
        <f t="shared" si="1"/>
        <v>#N/A</v>
      </c>
      <c r="R17" s="84" t="e">
        <f t="shared" si="2"/>
        <v>#N/A</v>
      </c>
      <c r="S17" s="74">
        <v>1</v>
      </c>
      <c r="T17" s="74"/>
      <c r="U17" s="74"/>
      <c r="V17" s="74">
        <v>172</v>
      </c>
      <c r="W17" s="74">
        <v>1.3079000000000001E-3</v>
      </c>
      <c r="X17" s="74" t="s">
        <v>94</v>
      </c>
      <c r="Y17" s="74"/>
      <c r="Z17" s="74"/>
      <c r="AA17" s="74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</row>
    <row r="18" spans="1:16383" ht="15.75">
      <c r="A18" s="50" t="str">
        <f>IF(ROWS($B$12:B18)&lt;=$B$8,IFERROR(INDEX('Vstupní data'!$G$13:$G$577,$D$6-$B$8+ROWS($B$12:B18)),""),"")</f>
        <v/>
      </c>
      <c r="B18" s="63" t="str">
        <f>IF(ROWS($B$12:B18)&lt;=$B$8,IFERROR(INDEX('Vstupní data'!$F$13:$F$577,$D$6-$B$8+ROWS($B$12:B18)),""),"")</f>
        <v/>
      </c>
      <c r="C18" s="67" t="str">
        <f>IF(ROWS($B$12:B18)&lt;=$B$8,IFERROR(_xlfn.SINGLE(INDEX('Vstupní data'!#REF!,$D$6-$B$8+ROWS($B$12:B18))),NA()),"")</f>
        <v/>
      </c>
      <c r="D18" s="40" t="str">
        <f>IF(ROWS($A$12:C18)&lt;=$B$8,IFERROR(INDEX('Vstupní data'!$BU$13:$BU$577,$D$6-$B$8+ROWS($A$12:C18)),NA()),"")</f>
        <v/>
      </c>
      <c r="E18" s="40" t="str">
        <f>IF(ROWS($A$12:C18)&lt;=$B$8,IFERROR(INDEX('Vstupní data'!$BV$13:$BV$577,$D$6-$B$8+ROWS($A$12:C18)),NA()),"")</f>
        <v/>
      </c>
      <c r="F18" s="41" t="str">
        <f>IF(ROWS($A$12:C18)&lt;=$B$8,IFERROR(INDEX('Vstupní data'!$BW$13:$BW$577,$D$6-$B$8+ROWS($A$12:C18)),NA()),"")</f>
        <v/>
      </c>
      <c r="G18" s="40" t="str">
        <f>IF(ROWS($A$12:C18)&lt;=$B$8,IFERROR(INDEX('Vstupní data'!$BX$13:$BX$577,$D$6-$B$8+ROWS($A$12:C18)),NA()),"")</f>
        <v/>
      </c>
      <c r="H18" s="40" t="str">
        <f>IF(ROWS($A$12:C18)&lt;=$B$8,IFERROR(INDEX('Vstupní data'!$BY$13:$BY$577,$D$6-$B$8+ROWS($A$12:C18)),NA()),"")</f>
        <v/>
      </c>
      <c r="I18" s="41" t="str">
        <f>IF(ROWS($A$12:C18)&lt;=$B$8,IFERROR(INDEX('Vstupní data'!$BZ$13:$BZ$577,$D$6-$B$8+ROWS($A$12:C18)),NA()),"")</f>
        <v/>
      </c>
      <c r="J18" s="46" t="str">
        <f>IF(ROWS($A$12:C18)&lt;=$B$8,IFERROR(INDEX('Vstupní data'!$CA$13:$CA$577,$D$6-$B$8+ROWS($A$12:C18)),NA()),"")</f>
        <v/>
      </c>
      <c r="K18" s="31"/>
      <c r="L18" s="82" t="str">
        <f t="shared" si="3"/>
        <v/>
      </c>
      <c r="M18" s="82" t="str">
        <f t="shared" si="4"/>
        <v/>
      </c>
      <c r="N18" s="82" t="str">
        <f t="shared" si="5"/>
        <v/>
      </c>
      <c r="O18" s="83" t="e">
        <f t="shared" si="6"/>
        <v>#VALUE!</v>
      </c>
      <c r="P18" s="84" t="e">
        <f t="shared" si="0"/>
        <v>#N/A</v>
      </c>
      <c r="Q18" s="84" t="e">
        <f t="shared" si="1"/>
        <v>#N/A</v>
      </c>
      <c r="R18" s="84" t="e">
        <f t="shared" si="2"/>
        <v>#N/A</v>
      </c>
      <c r="S18" s="74">
        <v>1</v>
      </c>
      <c r="T18" s="74"/>
      <c r="U18" s="74"/>
      <c r="V18" s="74">
        <v>203</v>
      </c>
      <c r="W18" s="74">
        <v>1.3079000000000001E-3</v>
      </c>
      <c r="X18" s="74" t="s">
        <v>95</v>
      </c>
      <c r="Y18" s="74"/>
      <c r="Z18" s="74"/>
      <c r="AA18" s="74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</row>
    <row r="19" spans="1:16383" ht="15.75">
      <c r="A19" s="50" t="str">
        <f>IF(ROWS($B$12:B19)&lt;=$B$8,IFERROR(INDEX('Vstupní data'!$G$13:$G$577,$D$6-$B$8+ROWS($B$12:B19)),""),"")</f>
        <v/>
      </c>
      <c r="B19" s="63" t="str">
        <f>IF(ROWS($B$12:B19)&lt;=$B$8,IFERROR(INDEX('Vstupní data'!$F$13:$F$577,$D$6-$B$8+ROWS($B$12:B19)),""),"")</f>
        <v/>
      </c>
      <c r="C19" s="67" t="str">
        <f>IF(ROWS($B$12:B19)&lt;=$B$8,IFERROR(_xlfn.SINGLE(INDEX('Vstupní data'!#REF!,$D$6-$B$8+ROWS($B$12:B19))),NA()),"")</f>
        <v/>
      </c>
      <c r="D19" s="40" t="str">
        <f>IF(ROWS($A$12:C19)&lt;=$B$8,IFERROR(INDEX('Vstupní data'!$BU$13:$BU$577,$D$6-$B$8+ROWS($A$12:C19)),NA()),"")</f>
        <v/>
      </c>
      <c r="E19" s="40" t="str">
        <f>IF(ROWS($A$12:C19)&lt;=$B$8,IFERROR(INDEX('Vstupní data'!$BV$13:$BV$577,$D$6-$B$8+ROWS($A$12:C19)),NA()),"")</f>
        <v/>
      </c>
      <c r="F19" s="41" t="str">
        <f>IF(ROWS($A$12:C19)&lt;=$B$8,IFERROR(INDEX('Vstupní data'!$BW$13:$BW$577,$D$6-$B$8+ROWS($A$12:C19)),NA()),"")</f>
        <v/>
      </c>
      <c r="G19" s="40" t="str">
        <f>IF(ROWS($A$12:C19)&lt;=$B$8,IFERROR(INDEX('Vstupní data'!$BX$13:$BX$577,$D$6-$B$8+ROWS($A$12:C19)),NA()),"")</f>
        <v/>
      </c>
      <c r="H19" s="40" t="str">
        <f>IF(ROWS($A$12:C19)&lt;=$B$8,IFERROR(INDEX('Vstupní data'!$BY$13:$BY$577,$D$6-$B$8+ROWS($A$12:C19)),NA()),"")</f>
        <v/>
      </c>
      <c r="I19" s="41" t="str">
        <f>IF(ROWS($A$12:C19)&lt;=$B$8,IFERROR(INDEX('Vstupní data'!$BZ$13:$BZ$577,$D$6-$B$8+ROWS($A$12:C19)),NA()),"")</f>
        <v/>
      </c>
      <c r="J19" s="46" t="str">
        <f>IF(ROWS($A$12:C19)&lt;=$B$8,IFERROR(INDEX('Vstupní data'!$CA$13:$CA$577,$D$6-$B$8+ROWS($A$12:C19)),NA()),"")</f>
        <v/>
      </c>
      <c r="K19" s="31"/>
      <c r="L19" s="82" t="str">
        <f t="shared" si="3"/>
        <v/>
      </c>
      <c r="M19" s="82" t="str">
        <f t="shared" si="4"/>
        <v/>
      </c>
      <c r="N19" s="82" t="str">
        <f t="shared" si="5"/>
        <v/>
      </c>
      <c r="O19" s="83" t="e">
        <f t="shared" si="6"/>
        <v>#VALUE!</v>
      </c>
      <c r="P19" s="84" t="e">
        <f t="shared" si="0"/>
        <v>#N/A</v>
      </c>
      <c r="Q19" s="84" t="e">
        <f t="shared" si="1"/>
        <v>#N/A</v>
      </c>
      <c r="R19" s="84" t="e">
        <f t="shared" si="2"/>
        <v>#N/A</v>
      </c>
      <c r="S19" s="74">
        <v>1</v>
      </c>
      <c r="T19" s="74"/>
      <c r="U19" s="74"/>
      <c r="V19" s="74">
        <v>233</v>
      </c>
      <c r="W19" s="74">
        <v>1.3079000000000001E-3</v>
      </c>
      <c r="X19" s="74" t="s">
        <v>96</v>
      </c>
      <c r="Y19" s="74"/>
      <c r="Z19" s="74"/>
      <c r="AA19" s="74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</row>
    <row r="20" spans="1:16383" ht="15.75">
      <c r="A20" s="50" t="str">
        <f>IF(ROWS($B$12:B20)&lt;=$B$8,IFERROR(INDEX('Vstupní data'!$G$13:$G$577,$D$6-$B$8+ROWS($B$12:B20)),""),"")</f>
        <v/>
      </c>
      <c r="B20" s="63" t="str">
        <f>IF(ROWS($B$12:B20)&lt;=$B$8,IFERROR(INDEX('Vstupní data'!$F$13:$F$577,$D$6-$B$8+ROWS($B$12:B20)),""),"")</f>
        <v/>
      </c>
      <c r="C20" s="67" t="str">
        <f>IF(ROWS($B$12:B20)&lt;=$B$8,IFERROR(_xlfn.SINGLE(INDEX('Vstupní data'!#REF!,$D$6-$B$8+ROWS($B$12:B20))),NA()),"")</f>
        <v/>
      </c>
      <c r="D20" s="40" t="str">
        <f>IF(ROWS($A$12:C20)&lt;=$B$8,IFERROR(INDEX('Vstupní data'!$BU$13:$BU$577,$D$6-$B$8+ROWS($A$12:C20)),NA()),"")</f>
        <v/>
      </c>
      <c r="E20" s="40" t="str">
        <f>IF(ROWS($A$12:C20)&lt;=$B$8,IFERROR(INDEX('Vstupní data'!$BV$13:$BV$577,$D$6-$B$8+ROWS($A$12:C20)),NA()),"")</f>
        <v/>
      </c>
      <c r="F20" s="41" t="str">
        <f>IF(ROWS($A$12:C20)&lt;=$B$8,IFERROR(INDEX('Vstupní data'!$BW$13:$BW$577,$D$6-$B$8+ROWS($A$12:C20)),NA()),"")</f>
        <v/>
      </c>
      <c r="G20" s="40" t="str">
        <f>IF(ROWS($A$12:C20)&lt;=$B$8,IFERROR(INDEX('Vstupní data'!$BX$13:$BX$577,$D$6-$B$8+ROWS($A$12:C20)),NA()),"")</f>
        <v/>
      </c>
      <c r="H20" s="40" t="str">
        <f>IF(ROWS($A$12:C20)&lt;=$B$8,IFERROR(INDEX('Vstupní data'!$BY$13:$BY$577,$D$6-$B$8+ROWS($A$12:C20)),NA()),"")</f>
        <v/>
      </c>
      <c r="I20" s="41" t="str">
        <f>IF(ROWS($A$12:C20)&lt;=$B$8,IFERROR(INDEX('Vstupní data'!$BZ$13:$BZ$577,$D$6-$B$8+ROWS($A$12:C20)),NA()),"")</f>
        <v/>
      </c>
      <c r="J20" s="46" t="str">
        <f>IF(ROWS($A$12:C20)&lt;=$B$8,IFERROR(INDEX('Vstupní data'!$CA$13:$CA$577,$D$6-$B$8+ROWS($A$12:C20)),NA()),"")</f>
        <v/>
      </c>
      <c r="K20" s="31"/>
      <c r="L20" s="82" t="str">
        <f t="shared" si="3"/>
        <v/>
      </c>
      <c r="M20" s="82" t="str">
        <f t="shared" si="4"/>
        <v/>
      </c>
      <c r="N20" s="82" t="str">
        <f t="shared" si="5"/>
        <v/>
      </c>
      <c r="O20" s="83" t="e">
        <f t="shared" si="6"/>
        <v>#VALUE!</v>
      </c>
      <c r="P20" s="84" t="e">
        <f t="shared" si="0"/>
        <v>#N/A</v>
      </c>
      <c r="Q20" s="84" t="e">
        <f t="shared" si="1"/>
        <v>#N/A</v>
      </c>
      <c r="R20" s="84" t="e">
        <f t="shared" si="2"/>
        <v>#N/A</v>
      </c>
      <c r="S20" s="74">
        <v>1</v>
      </c>
      <c r="T20" s="74"/>
      <c r="U20" s="74"/>
      <c r="V20" s="74">
        <v>264</v>
      </c>
      <c r="W20" s="74">
        <v>1.3079000000000001E-3</v>
      </c>
      <c r="X20" s="74" t="s">
        <v>97</v>
      </c>
      <c r="Y20" s="74"/>
      <c r="Z20" s="74"/>
      <c r="AA20" s="74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</row>
    <row r="21" spans="1:16383" ht="15.75">
      <c r="A21" s="50" t="str">
        <f>IF(ROWS($B$12:B21)&lt;=$B$8,IFERROR(INDEX('Vstupní data'!$G$13:$G$577,$D$6-$B$8+ROWS($B$12:B21)),""),"")</f>
        <v/>
      </c>
      <c r="B21" s="63" t="str">
        <f>IF(ROWS($B$12:B21)&lt;=$B$8,IFERROR(INDEX('Vstupní data'!$F$13:$F$577,$D$6-$B$8+ROWS($B$12:B21)),""),"")</f>
        <v/>
      </c>
      <c r="C21" s="67" t="str">
        <f>IF(ROWS($B$12:B21)&lt;=$B$8,IFERROR(_xlfn.SINGLE(INDEX('Vstupní data'!#REF!,$D$6-$B$8+ROWS($B$12:B21))),NA()),"")</f>
        <v/>
      </c>
      <c r="D21" s="40" t="str">
        <f>IF(ROWS($A$12:C21)&lt;=$B$8,IFERROR(INDEX('Vstupní data'!$BU$13:$BU$577,$D$6-$B$8+ROWS($A$12:C21)),NA()),"")</f>
        <v/>
      </c>
      <c r="E21" s="40" t="str">
        <f>IF(ROWS($A$12:C21)&lt;=$B$8,IFERROR(INDEX('Vstupní data'!$BV$13:$BV$577,$D$6-$B$8+ROWS($A$12:C21)),NA()),"")</f>
        <v/>
      </c>
      <c r="F21" s="41" t="str">
        <f>IF(ROWS($A$12:C21)&lt;=$B$8,IFERROR(INDEX('Vstupní data'!$BW$13:$BW$577,$D$6-$B$8+ROWS($A$12:C21)),NA()),"")</f>
        <v/>
      </c>
      <c r="G21" s="40" t="str">
        <f>IF(ROWS($A$12:C21)&lt;=$B$8,IFERROR(INDEX('Vstupní data'!$BX$13:$BX$577,$D$6-$B$8+ROWS($A$12:C21)),NA()),"")</f>
        <v/>
      </c>
      <c r="H21" s="40" t="str">
        <f>IF(ROWS($A$12:C21)&lt;=$B$8,IFERROR(INDEX('Vstupní data'!$BY$13:$BY$577,$D$6-$B$8+ROWS($A$12:C21)),NA()),"")</f>
        <v/>
      </c>
      <c r="I21" s="41" t="str">
        <f>IF(ROWS($A$12:C21)&lt;=$B$8,IFERROR(INDEX('Vstupní data'!$BZ$13:$BZ$577,$D$6-$B$8+ROWS($A$12:C21)),NA()),"")</f>
        <v/>
      </c>
      <c r="J21" s="46" t="str">
        <f>IF(ROWS($A$12:C21)&lt;=$B$8,IFERROR(INDEX('Vstupní data'!$CA$13:$CA$577,$D$6-$B$8+ROWS($A$12:C21)),NA()),"")</f>
        <v/>
      </c>
      <c r="K21" s="31"/>
      <c r="L21" s="82" t="str">
        <f t="shared" si="3"/>
        <v/>
      </c>
      <c r="M21" s="82" t="str">
        <f t="shared" si="4"/>
        <v/>
      </c>
      <c r="N21" s="82" t="str">
        <f t="shared" si="5"/>
        <v/>
      </c>
      <c r="O21" s="83" t="e">
        <f t="shared" si="6"/>
        <v>#VALUE!</v>
      </c>
      <c r="P21" s="84" t="e">
        <f t="shared" si="0"/>
        <v>#N/A</v>
      </c>
      <c r="Q21" s="84" t="e">
        <f t="shared" si="1"/>
        <v>#N/A</v>
      </c>
      <c r="R21" s="84" t="e">
        <f t="shared" si="2"/>
        <v>#N/A</v>
      </c>
      <c r="S21" s="74">
        <v>1</v>
      </c>
      <c r="T21" s="74"/>
      <c r="U21" s="74"/>
      <c r="V21" s="74">
        <v>294</v>
      </c>
      <c r="W21" s="74">
        <v>1.3079000000000001E-3</v>
      </c>
      <c r="X21" s="74" t="s">
        <v>98</v>
      </c>
      <c r="Y21" s="74"/>
      <c r="Z21" s="74"/>
      <c r="AA21" s="74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</row>
    <row r="22" spans="1:16383" ht="15.75">
      <c r="A22" s="50" t="str">
        <f>IF(ROWS($B$12:B22)&lt;=$B$8,IFERROR(INDEX('Vstupní data'!$G$13:$G$577,$D$6-$B$8+ROWS($B$12:B22)),""),"")</f>
        <v/>
      </c>
      <c r="B22" s="63" t="str">
        <f>IF(ROWS($B$12:B22)&lt;=$B$8,IFERROR(INDEX('Vstupní data'!$F$13:$F$577,$D$6-$B$8+ROWS($B$12:B22)),""),"")</f>
        <v/>
      </c>
      <c r="C22" s="67" t="str">
        <f>IF(ROWS($B$12:B22)&lt;=$B$8,IFERROR(_xlfn.SINGLE(INDEX('Vstupní data'!#REF!,$D$6-$B$8+ROWS($B$12:B22))),NA()),"")</f>
        <v/>
      </c>
      <c r="D22" s="40" t="str">
        <f>IF(ROWS($A$12:C22)&lt;=$B$8,IFERROR(INDEX('Vstupní data'!$BU$13:$BU$577,$D$6-$B$8+ROWS($A$12:C22)),NA()),"")</f>
        <v/>
      </c>
      <c r="E22" s="40" t="str">
        <f>IF(ROWS($A$12:C22)&lt;=$B$8,IFERROR(INDEX('Vstupní data'!$BV$13:$BV$577,$D$6-$B$8+ROWS($A$12:C22)),NA()),"")</f>
        <v/>
      </c>
      <c r="F22" s="41" t="str">
        <f>IF(ROWS($A$12:C22)&lt;=$B$8,IFERROR(INDEX('Vstupní data'!$BW$13:$BW$577,$D$6-$B$8+ROWS($A$12:C22)),NA()),"")</f>
        <v/>
      </c>
      <c r="G22" s="40" t="str">
        <f>IF(ROWS($A$12:C22)&lt;=$B$8,IFERROR(INDEX('Vstupní data'!$BX$13:$BX$577,$D$6-$B$8+ROWS($A$12:C22)),NA()),"")</f>
        <v/>
      </c>
      <c r="H22" s="40" t="str">
        <f>IF(ROWS($A$12:C22)&lt;=$B$8,IFERROR(INDEX('Vstupní data'!$BY$13:$BY$577,$D$6-$B$8+ROWS($A$12:C22)),NA()),"")</f>
        <v/>
      </c>
      <c r="I22" s="41" t="str">
        <f>IF(ROWS($A$12:C22)&lt;=$B$8,IFERROR(INDEX('Vstupní data'!$BZ$13:$BZ$577,$D$6-$B$8+ROWS($A$12:C22)),NA()),"")</f>
        <v/>
      </c>
      <c r="J22" s="46" t="str">
        <f>IF(ROWS($A$12:C22)&lt;=$B$8,IFERROR(INDEX('Vstupní data'!$CA$13:$CA$577,$D$6-$B$8+ROWS($A$12:C22)),NA()),"")</f>
        <v/>
      </c>
      <c r="K22" s="31"/>
      <c r="L22" s="82" t="str">
        <f t="shared" si="3"/>
        <v/>
      </c>
      <c r="M22" s="82" t="str">
        <f t="shared" si="4"/>
        <v/>
      </c>
      <c r="N22" s="82" t="str">
        <f t="shared" si="5"/>
        <v/>
      </c>
      <c r="O22" s="83" t="e">
        <f t="shared" si="6"/>
        <v>#VALUE!</v>
      </c>
      <c r="P22" s="84" t="e">
        <f t="shared" si="0"/>
        <v>#N/A</v>
      </c>
      <c r="Q22" s="84" t="e">
        <f t="shared" si="1"/>
        <v>#N/A</v>
      </c>
      <c r="R22" s="84" t="e">
        <f t="shared" si="2"/>
        <v>#N/A</v>
      </c>
      <c r="S22" s="74">
        <v>1</v>
      </c>
      <c r="T22" s="74"/>
      <c r="U22" s="74"/>
      <c r="V22" s="74">
        <v>325</v>
      </c>
      <c r="W22" s="74">
        <v>1.3079000000000001E-3</v>
      </c>
      <c r="X22" s="74" t="s">
        <v>99</v>
      </c>
      <c r="Y22" s="74"/>
      <c r="Z22" s="74"/>
      <c r="AA22" s="74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</row>
    <row r="23" spans="1:16383" ht="15.75">
      <c r="A23" s="50" t="str">
        <f>IF(ROWS($B$12:B23)&lt;=$B$8,IFERROR(INDEX('Vstupní data'!$G$13:$G$577,$D$6-$B$8+ROWS($B$12:B23)),""),"")</f>
        <v/>
      </c>
      <c r="B23" s="63" t="str">
        <f>IF(ROWS($B$12:B23)&lt;=$B$8,IFERROR(INDEX('Vstupní data'!$F$13:$F$577,$D$6-$B$8+ROWS($B$12:B23)),""),"")</f>
        <v/>
      </c>
      <c r="C23" s="67" t="str">
        <f>IF(ROWS($B$12:B23)&lt;=$B$8,IFERROR(_xlfn.SINGLE(INDEX('Vstupní data'!#REF!,$D$6-$B$8+ROWS($B$12:B23))),NA()),"")</f>
        <v/>
      </c>
      <c r="D23" s="40" t="str">
        <f>IF(ROWS($A$12:C23)&lt;=$B$8,IFERROR(INDEX('Vstupní data'!$BU$13:$BU$577,$D$6-$B$8+ROWS($A$12:C23)),NA()),"")</f>
        <v/>
      </c>
      <c r="E23" s="40" t="str">
        <f>IF(ROWS($A$12:C23)&lt;=$B$8,IFERROR(INDEX('Vstupní data'!$BV$13:$BV$577,$D$6-$B$8+ROWS($A$12:C23)),NA()),"")</f>
        <v/>
      </c>
      <c r="F23" s="41" t="str">
        <f>IF(ROWS($A$12:C23)&lt;=$B$8,IFERROR(INDEX('Vstupní data'!$BW$13:$BW$577,$D$6-$B$8+ROWS($A$12:C23)),NA()),"")</f>
        <v/>
      </c>
      <c r="G23" s="40" t="str">
        <f>IF(ROWS($A$12:C23)&lt;=$B$8,IFERROR(INDEX('Vstupní data'!$BX$13:$BX$577,$D$6-$B$8+ROWS($A$12:C23)),NA()),"")</f>
        <v/>
      </c>
      <c r="H23" s="40" t="str">
        <f>IF(ROWS($A$12:C23)&lt;=$B$8,IFERROR(INDEX('Vstupní data'!$BY$13:$BY$577,$D$6-$B$8+ROWS($A$12:C23)),NA()),"")</f>
        <v/>
      </c>
      <c r="I23" s="41" t="str">
        <f>IF(ROWS($A$12:C23)&lt;=$B$8,IFERROR(INDEX('Vstupní data'!$BZ$13:$BZ$577,$D$6-$B$8+ROWS($A$12:C23)),NA()),"")</f>
        <v/>
      </c>
      <c r="J23" s="46" t="str">
        <f>IF(ROWS($A$12:C23)&lt;=$B$8,IFERROR(INDEX('Vstupní data'!$CA$13:$CA$577,$D$6-$B$8+ROWS($A$12:C23)),NA()),"")</f>
        <v/>
      </c>
      <c r="K23" s="31"/>
      <c r="L23" s="82" t="str">
        <f t="shared" si="3"/>
        <v/>
      </c>
      <c r="M23" s="82" t="str">
        <f t="shared" si="4"/>
        <v/>
      </c>
      <c r="N23" s="82" t="str">
        <f t="shared" si="5"/>
        <v/>
      </c>
      <c r="O23" s="83" t="e">
        <f t="shared" si="6"/>
        <v>#VALUE!</v>
      </c>
      <c r="P23" s="84" t="e">
        <f t="shared" si="0"/>
        <v>#N/A</v>
      </c>
      <c r="Q23" s="84" t="e">
        <f t="shared" si="1"/>
        <v>#N/A</v>
      </c>
      <c r="R23" s="84" t="e">
        <f t="shared" si="2"/>
        <v>#N/A</v>
      </c>
      <c r="S23" s="74">
        <v>1</v>
      </c>
      <c r="T23" s="74"/>
      <c r="U23" s="74"/>
      <c r="V23" s="74">
        <v>356</v>
      </c>
      <c r="W23" s="74">
        <v>1.3079000000000001E-3</v>
      </c>
      <c r="X23" s="74" t="s">
        <v>100</v>
      </c>
      <c r="Y23" s="74"/>
      <c r="Z23" s="74"/>
      <c r="AA23" s="74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</row>
    <row r="24" spans="1:16383" ht="15.75">
      <c r="A24" s="50" t="str">
        <f>IF(ROWS($B$12:B24)&lt;=$B$8,IFERROR(INDEX('Vstupní data'!$G$13:$G$577,$D$6-$B$8+ROWS($B$12:B24)),""),"")</f>
        <v/>
      </c>
      <c r="B24" s="63" t="str">
        <f>IF(ROWS($B$12:B24)&lt;=$B$8,IFERROR(INDEX('Vstupní data'!$F$13:$F$577,$D$6-$B$8+ROWS($B$12:B24)),""),"")</f>
        <v/>
      </c>
      <c r="C24" s="67" t="str">
        <f>IF(ROWS($B$12:B24)&lt;=$B$8,IFERROR(_xlfn.SINGLE(INDEX('Vstupní data'!#REF!,$D$6-$B$8+ROWS($B$12:B24))),NA()),"")</f>
        <v/>
      </c>
      <c r="D24" s="40" t="str">
        <f>IF(ROWS($A$12:C24)&lt;=$B$8,IFERROR(INDEX('Vstupní data'!$BU$13:$BU$577,$D$6-$B$8+ROWS($A$12:C24)),NA()),"")</f>
        <v/>
      </c>
      <c r="E24" s="40" t="str">
        <f>IF(ROWS($A$12:C24)&lt;=$B$8,IFERROR(INDEX('Vstupní data'!$BV$13:$BV$577,$D$6-$B$8+ROWS($A$12:C24)),NA()),"")</f>
        <v/>
      </c>
      <c r="F24" s="41" t="str">
        <f>IF(ROWS($A$12:C24)&lt;=$B$8,IFERROR(INDEX('Vstupní data'!$BW$13:$BW$577,$D$6-$B$8+ROWS($A$12:C24)),NA()),"")</f>
        <v/>
      </c>
      <c r="G24" s="40" t="str">
        <f>IF(ROWS($A$12:C24)&lt;=$B$8,IFERROR(INDEX('Vstupní data'!$BX$13:$BX$577,$D$6-$B$8+ROWS($A$12:C24)),NA()),"")</f>
        <v/>
      </c>
      <c r="H24" s="40" t="str">
        <f>IF(ROWS($A$12:C24)&lt;=$B$8,IFERROR(INDEX('Vstupní data'!$BY$13:$BY$577,$D$6-$B$8+ROWS($A$12:C24)),NA()),"")</f>
        <v/>
      </c>
      <c r="I24" s="41" t="str">
        <f>IF(ROWS($A$12:C24)&lt;=$B$8,IFERROR(INDEX('Vstupní data'!$BZ$13:$BZ$577,$D$6-$B$8+ROWS($A$12:C24)),NA()),"")</f>
        <v/>
      </c>
      <c r="J24" s="46" t="str">
        <f>IF(ROWS($A$12:C24)&lt;=$B$8,IFERROR(INDEX('Vstupní data'!$CA$13:$CA$577,$D$6-$B$8+ROWS($A$12:C24)),NA()),"")</f>
        <v/>
      </c>
      <c r="K24" s="31"/>
      <c r="L24" s="82" t="str">
        <f t="shared" si="3"/>
        <v/>
      </c>
      <c r="M24" s="82" t="str">
        <f t="shared" si="4"/>
        <v/>
      </c>
      <c r="N24" s="82" t="str">
        <f t="shared" si="5"/>
        <v/>
      </c>
      <c r="O24" s="83" t="e">
        <f t="shared" si="6"/>
        <v>#VALUE!</v>
      </c>
      <c r="P24" s="84" t="e">
        <f t="shared" si="0"/>
        <v>#N/A</v>
      </c>
      <c r="Q24" s="84" t="e">
        <f t="shared" si="1"/>
        <v>#N/A</v>
      </c>
      <c r="R24" s="84" t="e">
        <f t="shared" si="2"/>
        <v>#N/A</v>
      </c>
      <c r="S24" s="74">
        <v>1</v>
      </c>
      <c r="T24" s="74"/>
      <c r="U24" s="74"/>
      <c r="V24" s="74"/>
      <c r="W24" s="74"/>
      <c r="X24" s="74"/>
      <c r="Y24" s="74"/>
      <c r="Z24" s="74"/>
      <c r="AA24" s="74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</row>
    <row r="25" spans="1:16383" ht="15.75">
      <c r="A25" s="50" t="str">
        <f>IF(ROWS($B$12:B25)&lt;=$B$8,IFERROR(INDEX('Vstupní data'!$G$13:$G$577,$D$6-$B$8+ROWS($B$12:B25)),""),"")</f>
        <v/>
      </c>
      <c r="B25" s="63" t="str">
        <f>IF(ROWS($B$12:B25)&lt;=$B$8,IFERROR(INDEX('Vstupní data'!$F$13:$F$577,$D$6-$B$8+ROWS($B$12:B25)),""),"")</f>
        <v/>
      </c>
      <c r="C25" s="67" t="str">
        <f>IF(ROWS($B$12:B25)&lt;=$B$8,IFERROR(_xlfn.SINGLE(INDEX('Vstupní data'!#REF!,$D$6-$B$8+ROWS($B$12:B25))),NA()),"")</f>
        <v/>
      </c>
      <c r="D25" s="40" t="str">
        <f>IF(ROWS($A$12:C25)&lt;=$B$8,IFERROR(INDEX('Vstupní data'!$BU$13:$BU$577,$D$6-$B$8+ROWS($A$12:C25)),NA()),"")</f>
        <v/>
      </c>
      <c r="E25" s="40" t="str">
        <f>IF(ROWS($A$12:C25)&lt;=$B$8,IFERROR(INDEX('Vstupní data'!$BV$13:$BV$577,$D$6-$B$8+ROWS($A$12:C25)),NA()),"")</f>
        <v/>
      </c>
      <c r="F25" s="41" t="str">
        <f>IF(ROWS($A$12:C25)&lt;=$B$8,IFERROR(INDEX('Vstupní data'!$BW$13:$BW$577,$D$6-$B$8+ROWS($A$12:C25)),NA()),"")</f>
        <v/>
      </c>
      <c r="G25" s="40" t="str">
        <f>IF(ROWS($A$12:C25)&lt;=$B$8,IFERROR(INDEX('Vstupní data'!$BX$13:$BX$577,$D$6-$B$8+ROWS($A$12:C25)),NA()),"")</f>
        <v/>
      </c>
      <c r="H25" s="40" t="str">
        <f>IF(ROWS($A$12:C25)&lt;=$B$8,IFERROR(INDEX('Vstupní data'!$BY$13:$BY$577,$D$6-$B$8+ROWS($A$12:C25)),NA()),"")</f>
        <v/>
      </c>
      <c r="I25" s="41" t="str">
        <f>IF(ROWS($A$12:C25)&lt;=$B$8,IFERROR(INDEX('Vstupní data'!$BZ$13:$BZ$577,$D$6-$B$8+ROWS($A$12:C25)),NA()),"")</f>
        <v/>
      </c>
      <c r="J25" s="46" t="str">
        <f>IF(ROWS($A$12:C25)&lt;=$B$8,IFERROR(INDEX('Vstupní data'!$CA$13:$CA$577,$D$6-$B$8+ROWS($A$12:C25)),NA()),"")</f>
        <v/>
      </c>
      <c r="K25" s="31"/>
      <c r="L25" s="82" t="str">
        <f t="shared" si="3"/>
        <v/>
      </c>
      <c r="M25" s="82" t="str">
        <f t="shared" si="4"/>
        <v/>
      </c>
      <c r="N25" s="82" t="str">
        <f t="shared" si="5"/>
        <v/>
      </c>
      <c r="O25" s="83" t="e">
        <f t="shared" si="6"/>
        <v>#VALUE!</v>
      </c>
      <c r="P25" s="84" t="e">
        <f t="shared" si="0"/>
        <v>#N/A</v>
      </c>
      <c r="Q25" s="84" t="e">
        <f t="shared" si="1"/>
        <v>#N/A</v>
      </c>
      <c r="R25" s="84" t="e">
        <f t="shared" si="2"/>
        <v>#N/A</v>
      </c>
      <c r="S25" s="74">
        <v>1</v>
      </c>
      <c r="T25" s="86"/>
      <c r="U25" s="86"/>
      <c r="V25" s="86"/>
      <c r="W25" s="82"/>
      <c r="X25" s="70"/>
      <c r="Y25" s="71"/>
      <c r="Z25" s="71"/>
      <c r="AA25" s="71"/>
    </row>
    <row r="26" spans="1:16383" ht="15.75">
      <c r="A26" s="50" t="str">
        <f>IF(ROWS($B$12:B26)&lt;=$B$8,IFERROR(INDEX('Vstupní data'!$G$13:$G$577,$D$6-$B$8+ROWS($B$12:B26)),""),"")</f>
        <v/>
      </c>
      <c r="B26" s="63" t="str">
        <f>IF(ROWS($B$12:B26)&lt;=$B$8,IFERROR(INDEX('Vstupní data'!$F$13:$F$577,$D$6-$B$8+ROWS($B$12:B26)),""),"")</f>
        <v/>
      </c>
      <c r="C26" s="67" t="str">
        <f>IF(ROWS($B$12:B26)&lt;=$B$8,IFERROR(_xlfn.SINGLE(INDEX('Vstupní data'!#REF!,$D$6-$B$8+ROWS($B$12:B26))),NA()),"")</f>
        <v/>
      </c>
      <c r="D26" s="40" t="str">
        <f>IF(ROWS($A$12:C26)&lt;=$B$8,IFERROR(INDEX('Vstupní data'!$BU$13:$BU$577,$D$6-$B$8+ROWS($A$12:C26)),NA()),"")</f>
        <v/>
      </c>
      <c r="E26" s="40" t="str">
        <f>IF(ROWS($A$12:C26)&lt;=$B$8,IFERROR(INDEX('Vstupní data'!$BV$13:$BV$577,$D$6-$B$8+ROWS($A$12:C26)),NA()),"")</f>
        <v/>
      </c>
      <c r="F26" s="41" t="str">
        <f>IF(ROWS($A$12:C26)&lt;=$B$8,IFERROR(INDEX('Vstupní data'!$BW$13:$BW$577,$D$6-$B$8+ROWS($A$12:C26)),NA()),"")</f>
        <v/>
      </c>
      <c r="G26" s="40" t="str">
        <f>IF(ROWS($A$12:C26)&lt;=$B$8,IFERROR(INDEX('Vstupní data'!$BX$13:$BX$577,$D$6-$B$8+ROWS($A$12:C26)),NA()),"")</f>
        <v/>
      </c>
      <c r="H26" s="40" t="str">
        <f>IF(ROWS($A$12:C26)&lt;=$B$8,IFERROR(INDEX('Vstupní data'!$BY$13:$BY$577,$D$6-$B$8+ROWS($A$12:C26)),NA()),"")</f>
        <v/>
      </c>
      <c r="I26" s="41" t="str">
        <f>IF(ROWS($A$12:C26)&lt;=$B$8,IFERROR(INDEX('Vstupní data'!$BZ$13:$BZ$577,$D$6-$B$8+ROWS($A$12:C26)),NA()),"")</f>
        <v/>
      </c>
      <c r="J26" s="46" t="str">
        <f>IF(ROWS($A$12:C26)&lt;=$B$8,IFERROR(INDEX('Vstupní data'!$CA$13:$CA$577,$D$6-$B$8+ROWS($A$12:C26)),NA()),"")</f>
        <v/>
      </c>
      <c r="K26" s="31"/>
      <c r="L26" s="82" t="str">
        <f t="shared" si="3"/>
        <v/>
      </c>
      <c r="M26" s="82" t="str">
        <f t="shared" si="4"/>
        <v/>
      </c>
      <c r="N26" s="82" t="str">
        <f t="shared" si="5"/>
        <v/>
      </c>
      <c r="O26" s="83" t="e">
        <f t="shared" si="6"/>
        <v>#VALUE!</v>
      </c>
      <c r="P26" s="84" t="e">
        <f t="shared" si="0"/>
        <v>#N/A</v>
      </c>
      <c r="Q26" s="84" t="e">
        <f t="shared" si="1"/>
        <v>#N/A</v>
      </c>
      <c r="R26" s="84" t="e">
        <f t="shared" si="2"/>
        <v>#N/A</v>
      </c>
      <c r="S26" s="74">
        <v>1</v>
      </c>
      <c r="T26" s="86"/>
      <c r="U26" s="86"/>
      <c r="V26" s="86"/>
      <c r="W26" s="82"/>
      <c r="X26" s="70"/>
      <c r="Y26" s="71"/>
      <c r="Z26" s="71"/>
      <c r="AA26" s="71"/>
    </row>
    <row r="27" spans="1:16383" ht="16.5" thickBot="1">
      <c r="A27" s="51" t="str">
        <f>IF(ROWS($B$12:B27)&lt;=$B$8,IFERROR(INDEX('Vstupní data'!$G$13:$G$577,$D$6-$B$8+ROWS($B$12:B27)),""),"")</f>
        <v/>
      </c>
      <c r="B27" s="64" t="str">
        <f>IF(ROWS($B$12:B27)&lt;=$B$8,IFERROR(INDEX('Vstupní data'!$F$13:$F$577,$D$6-$B$8+ROWS($B$12:B27)),""),"")</f>
        <v/>
      </c>
      <c r="C27" s="68" t="str">
        <f>IF(ROWS($B$12:B27)&lt;=$B$8,IFERROR(_xlfn.SINGLE(INDEX('Vstupní data'!#REF!,$D$6-$B$8+ROWS($B$12:B27))),NA()),"")</f>
        <v/>
      </c>
      <c r="D27" s="47" t="str">
        <f>IF(ROWS($A$12:C27)&lt;=$B$8,IFERROR(INDEX('Vstupní data'!$BU$13:$BU$577,$D$6-$B$8+ROWS($A$12:C27)),NA()),"")</f>
        <v/>
      </c>
      <c r="E27" s="47" t="str">
        <f>IF(ROWS($A$12:C27)&lt;=$B$8,IFERROR(INDEX('Vstupní data'!$BV$13:$BV$577,$D$6-$B$8+ROWS($A$12:C27)),NA()),"")</f>
        <v/>
      </c>
      <c r="F27" s="48" t="str">
        <f>IF(ROWS($A$12:C27)&lt;=$B$8,IFERROR(INDEX('Vstupní data'!$BW$13:$BW$577,$D$6-$B$8+ROWS($A$12:C27)),NA()),"")</f>
        <v/>
      </c>
      <c r="G27" s="47" t="str">
        <f>IF(ROWS($A$12:C27)&lt;=$B$8,IFERROR(INDEX('Vstupní data'!$BX$13:$BX$577,$D$6-$B$8+ROWS($A$12:C27)),NA()),"")</f>
        <v/>
      </c>
      <c r="H27" s="47" t="str">
        <f>IF(ROWS($A$12:C27)&lt;=$B$8,IFERROR(INDEX('Vstupní data'!$BY$13:$BY$577,$D$6-$B$8+ROWS($A$12:C27)),NA()),"")</f>
        <v/>
      </c>
      <c r="I27" s="48" t="str">
        <f>IF(ROWS($A$12:C27)&lt;=$B$8,IFERROR(INDEX('Vstupní data'!$BZ$13:$BZ$577,$D$6-$B$8+ROWS($A$12:C27)),NA()),"")</f>
        <v/>
      </c>
      <c r="J27" s="49" t="str">
        <f>IF(ROWS($A$12:C27)&lt;=$B$8,IFERROR(INDEX('Vstupní data'!$CA$13:$CA$577,$D$6-$B$8+ROWS($A$12:C27)),NA()),"")</f>
        <v/>
      </c>
      <c r="K27" s="31"/>
      <c r="L27" s="82" t="str">
        <f t="shared" si="3"/>
        <v/>
      </c>
      <c r="M27" s="82" t="str">
        <f t="shared" si="4"/>
        <v/>
      </c>
      <c r="N27" s="82" t="str">
        <f t="shared" si="5"/>
        <v/>
      </c>
      <c r="O27" s="83" t="e">
        <f t="shared" si="6"/>
        <v>#VALUE!</v>
      </c>
      <c r="P27" s="84" t="e">
        <f t="shared" si="0"/>
        <v>#N/A</v>
      </c>
      <c r="Q27" s="84" t="e">
        <f t="shared" si="1"/>
        <v>#N/A</v>
      </c>
      <c r="R27" s="84" t="e">
        <f t="shared" si="2"/>
        <v>#N/A</v>
      </c>
      <c r="S27" s="74">
        <v>1</v>
      </c>
      <c r="T27" s="86"/>
      <c r="U27" s="86"/>
      <c r="V27" s="86"/>
      <c r="W27" s="82"/>
      <c r="X27" s="70"/>
      <c r="Y27" s="71"/>
      <c r="Z27" s="71"/>
      <c r="AA27" s="71"/>
    </row>
    <row r="28" spans="1:16383" ht="1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79"/>
      <c r="M28" s="79"/>
      <c r="N28" s="79"/>
      <c r="O28" s="81"/>
      <c r="P28" s="81"/>
      <c r="Q28" s="81"/>
      <c r="R28" s="81"/>
      <c r="S28" s="87"/>
      <c r="T28" s="81"/>
      <c r="U28" s="81"/>
      <c r="V28" s="87"/>
      <c r="W28" s="82"/>
      <c r="X28" s="71"/>
      <c r="Y28" s="71"/>
      <c r="Z28" s="71"/>
      <c r="AA28" s="71"/>
    </row>
    <row r="29" spans="1:16383" ht="1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88"/>
      <c r="M29" s="70"/>
      <c r="N29" s="86"/>
      <c r="O29" s="89"/>
      <c r="P29" s="83"/>
      <c r="Q29" s="83"/>
      <c r="R29" s="90"/>
      <c r="S29" s="82"/>
      <c r="T29" s="81"/>
      <c r="U29" s="81"/>
      <c r="V29" s="87"/>
      <c r="W29" s="82"/>
      <c r="X29" s="71"/>
      <c r="Y29" s="71"/>
      <c r="Z29" s="71"/>
      <c r="AA29" s="71"/>
    </row>
    <row r="30" spans="1:16383" ht="15.75">
      <c r="A30" s="217" t="s">
        <v>78</v>
      </c>
      <c r="B30" s="217"/>
      <c r="C30" s="31"/>
      <c r="D30" s="31"/>
      <c r="E30" s="31"/>
      <c r="F30" s="31"/>
      <c r="G30" s="31"/>
      <c r="H30" s="31"/>
      <c r="I30" s="31"/>
      <c r="J30" s="31"/>
      <c r="K30" s="31"/>
      <c r="L30" s="88"/>
      <c r="M30" s="91"/>
      <c r="N30" s="86"/>
      <c r="O30" s="89"/>
      <c r="P30" s="83"/>
      <c r="Q30" s="83"/>
      <c r="R30" s="90"/>
      <c r="S30" s="82"/>
      <c r="T30" s="81"/>
      <c r="U30" s="81"/>
      <c r="V30" s="87"/>
      <c r="W30" s="82"/>
      <c r="X30" s="71"/>
      <c r="Y30" s="71"/>
      <c r="Z30" s="71"/>
      <c r="AA30" s="71"/>
    </row>
    <row r="31" spans="1:16383" ht="15.7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91"/>
      <c r="M31" s="91"/>
      <c r="N31" s="81"/>
      <c r="O31" s="81"/>
      <c r="P31" s="81"/>
      <c r="Q31" s="81"/>
      <c r="R31" s="77"/>
      <c r="S31" s="74"/>
      <c r="T31" s="74"/>
      <c r="U31" s="74"/>
      <c r="V31" s="218" t="s">
        <v>85</v>
      </c>
      <c r="W31" s="218"/>
      <c r="X31" s="218"/>
      <c r="Y31" s="71"/>
      <c r="Z31" s="71"/>
      <c r="AA31" s="71"/>
    </row>
    <row r="32" spans="1:16383" ht="15.7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92"/>
      <c r="M32" s="70"/>
      <c r="N32" s="82" t="s">
        <v>83</v>
      </c>
      <c r="O32" s="82" t="s">
        <v>84</v>
      </c>
      <c r="P32" s="82" t="s">
        <v>23</v>
      </c>
      <c r="Q32" s="82" t="s">
        <v>25</v>
      </c>
      <c r="R32" s="82" t="s">
        <v>26</v>
      </c>
      <c r="S32" s="74"/>
      <c r="T32" s="74"/>
      <c r="U32" s="74"/>
      <c r="V32" s="74" t="s">
        <v>86</v>
      </c>
      <c r="W32" s="74" t="s">
        <v>87</v>
      </c>
      <c r="X32" s="74" t="s">
        <v>88</v>
      </c>
      <c r="Y32" s="71"/>
      <c r="Z32" s="71"/>
      <c r="AA32" s="71"/>
    </row>
    <row r="33" spans="1:33" s="18" customFormat="1" ht="15.7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82" t="str">
        <f>IFERROR(IF(M33&gt;0,M33,M33+365),"")</f>
        <v/>
      </c>
      <c r="M33" s="82" t="str">
        <f>IFERROR(N33-264,"")</f>
        <v/>
      </c>
      <c r="N33" s="82" t="str">
        <f>IFERROR(B12-DATE(YEAR(B12),1,0),"")</f>
        <v/>
      </c>
      <c r="O33" s="83" t="str">
        <f>IFERROR(L33*S33,"")</f>
        <v/>
      </c>
      <c r="P33" s="90" t="e">
        <f xml:space="preserve"> IFERROR(IF(A12="2009-2010",E12,NA()),NA())</f>
        <v>#N/A</v>
      </c>
      <c r="Q33" s="90" t="e">
        <f xml:space="preserve"> IFERROR(IF(A12="2010-2011",E12,NA()),NA())</f>
        <v>#N/A</v>
      </c>
      <c r="R33" s="90" t="e">
        <f xml:space="preserve"> IFERROR(IF(A12="2011-2012",E12,NA()),NA())</f>
        <v>#N/A</v>
      </c>
      <c r="S33" s="74">
        <v>1</v>
      </c>
      <c r="T33" s="74"/>
      <c r="U33" s="85"/>
      <c r="V33" s="74">
        <v>21</v>
      </c>
      <c r="W33" s="74">
        <v>60</v>
      </c>
      <c r="X33" s="74" t="s">
        <v>89</v>
      </c>
      <c r="Y33" s="71"/>
      <c r="Z33" s="71"/>
      <c r="AA33" s="71"/>
      <c r="AB33"/>
      <c r="AC33"/>
      <c r="AD33"/>
      <c r="AE33"/>
      <c r="AF33"/>
      <c r="AG33"/>
    </row>
    <row r="34" spans="1:33" s="18" customFormat="1" ht="15.7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82" t="str">
        <f t="shared" ref="L34:L48" si="7">IFERROR(IF(M34&gt;0,M34,M34+365),"")</f>
        <v/>
      </c>
      <c r="M34" s="82" t="str">
        <f t="shared" ref="M34:M48" si="8">IFERROR(N34-264,"")</f>
        <v/>
      </c>
      <c r="N34" s="82" t="str">
        <f t="shared" ref="N34:N48" si="9">IFERROR(B13-DATE(YEAR(B13),1,0),"")</f>
        <v/>
      </c>
      <c r="O34" s="83" t="e">
        <f t="shared" ref="O34:O48" si="10">L34*S34</f>
        <v>#VALUE!</v>
      </c>
      <c r="P34" s="90" t="e">
        <f t="shared" ref="P34:P48" si="11" xml:space="preserve"> IFERROR(IF(A13="2009-2010",E13,NA()),NA())</f>
        <v>#N/A</v>
      </c>
      <c r="Q34" s="90" t="e">
        <f t="shared" ref="Q34:Q48" si="12" xml:space="preserve"> IFERROR(IF(A13="2010-2011",E13,NA()),NA())</f>
        <v>#N/A</v>
      </c>
      <c r="R34" s="90" t="e">
        <f t="shared" ref="R34:R48" si="13" xml:space="preserve"> IFERROR(IF(A13="2011-2012",E13,NA()),NA())</f>
        <v>#N/A</v>
      </c>
      <c r="S34" s="74">
        <v>1</v>
      </c>
      <c r="T34" s="74"/>
      <c r="U34" s="74"/>
      <c r="V34" s="74">
        <v>52</v>
      </c>
      <c r="W34" s="74">
        <v>60</v>
      </c>
      <c r="X34" s="74" t="s">
        <v>90</v>
      </c>
      <c r="Y34" s="71"/>
      <c r="Z34" s="71"/>
      <c r="AA34" s="71"/>
      <c r="AB34"/>
      <c r="AC34"/>
      <c r="AD34"/>
      <c r="AE34"/>
      <c r="AF34"/>
      <c r="AG34"/>
    </row>
    <row r="35" spans="1:33" s="18" customFormat="1" ht="15.7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82" t="str">
        <f t="shared" si="7"/>
        <v/>
      </c>
      <c r="M35" s="82" t="str">
        <f t="shared" si="8"/>
        <v/>
      </c>
      <c r="N35" s="82" t="str">
        <f t="shared" si="9"/>
        <v/>
      </c>
      <c r="O35" s="83" t="e">
        <f t="shared" si="10"/>
        <v>#VALUE!</v>
      </c>
      <c r="P35" s="90" t="e">
        <f t="shared" si="11"/>
        <v>#N/A</v>
      </c>
      <c r="Q35" s="90" t="e">
        <f t="shared" si="12"/>
        <v>#N/A</v>
      </c>
      <c r="R35" s="90" t="e">
        <f t="shared" si="13"/>
        <v>#N/A</v>
      </c>
      <c r="S35" s="74">
        <v>1</v>
      </c>
      <c r="T35" s="74"/>
      <c r="U35" s="74"/>
      <c r="V35" s="74">
        <v>82</v>
      </c>
      <c r="W35" s="74">
        <v>60</v>
      </c>
      <c r="X35" s="74" t="s">
        <v>91</v>
      </c>
      <c r="Y35" s="71"/>
      <c r="Z35" s="71"/>
      <c r="AA35" s="71"/>
      <c r="AB35"/>
      <c r="AC35"/>
      <c r="AD35"/>
      <c r="AE35"/>
      <c r="AF35"/>
      <c r="AG35"/>
    </row>
    <row r="36" spans="1:33" s="18" customFormat="1" ht="15.7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82" t="str">
        <f t="shared" si="7"/>
        <v/>
      </c>
      <c r="M36" s="82" t="str">
        <f t="shared" si="8"/>
        <v/>
      </c>
      <c r="N36" s="82" t="str">
        <f t="shared" si="9"/>
        <v/>
      </c>
      <c r="O36" s="83" t="e">
        <f t="shared" si="10"/>
        <v>#VALUE!</v>
      </c>
      <c r="P36" s="90" t="e">
        <f t="shared" si="11"/>
        <v>#N/A</v>
      </c>
      <c r="Q36" s="90" t="e">
        <f t="shared" si="12"/>
        <v>#N/A</v>
      </c>
      <c r="R36" s="90" t="e">
        <f t="shared" si="13"/>
        <v>#N/A</v>
      </c>
      <c r="S36" s="74">
        <v>1</v>
      </c>
      <c r="T36" s="74"/>
      <c r="U36" s="74"/>
      <c r="V36" s="74">
        <v>113</v>
      </c>
      <c r="W36" s="74">
        <v>60</v>
      </c>
      <c r="X36" s="74" t="s">
        <v>92</v>
      </c>
      <c r="Y36" s="71"/>
      <c r="Z36" s="71"/>
      <c r="AA36" s="71"/>
      <c r="AB36"/>
      <c r="AC36"/>
      <c r="AD36"/>
      <c r="AE36"/>
      <c r="AF36"/>
      <c r="AG36"/>
    </row>
    <row r="37" spans="1:33" s="18" customFormat="1" ht="15.7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82" t="str">
        <f t="shared" si="7"/>
        <v/>
      </c>
      <c r="M37" s="82" t="str">
        <f t="shared" si="8"/>
        <v/>
      </c>
      <c r="N37" s="82" t="str">
        <f t="shared" si="9"/>
        <v/>
      </c>
      <c r="O37" s="83" t="e">
        <f t="shared" si="10"/>
        <v>#VALUE!</v>
      </c>
      <c r="P37" s="90" t="e">
        <f t="shared" si="11"/>
        <v>#N/A</v>
      </c>
      <c r="Q37" s="90" t="e">
        <f t="shared" si="12"/>
        <v>#N/A</v>
      </c>
      <c r="R37" s="90" t="e">
        <f t="shared" si="13"/>
        <v>#N/A</v>
      </c>
      <c r="S37" s="74">
        <v>1</v>
      </c>
      <c r="T37" s="74"/>
      <c r="U37" s="74"/>
      <c r="V37" s="74">
        <v>144</v>
      </c>
      <c r="W37" s="74">
        <v>60</v>
      </c>
      <c r="X37" s="74" t="s">
        <v>93</v>
      </c>
      <c r="Y37" s="71"/>
      <c r="Z37" s="71"/>
      <c r="AA37" s="71"/>
      <c r="AB37"/>
      <c r="AC37"/>
      <c r="AD37"/>
      <c r="AE37"/>
      <c r="AF37"/>
      <c r="AG37"/>
    </row>
    <row r="38" spans="1:33" s="18" customFormat="1" ht="15.7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82" t="str">
        <f t="shared" si="7"/>
        <v/>
      </c>
      <c r="M38" s="82" t="str">
        <f t="shared" si="8"/>
        <v/>
      </c>
      <c r="N38" s="82" t="str">
        <f t="shared" si="9"/>
        <v/>
      </c>
      <c r="O38" s="83" t="e">
        <f t="shared" si="10"/>
        <v>#VALUE!</v>
      </c>
      <c r="P38" s="90" t="e">
        <f t="shared" si="11"/>
        <v>#N/A</v>
      </c>
      <c r="Q38" s="90" t="e">
        <f t="shared" si="12"/>
        <v>#N/A</v>
      </c>
      <c r="R38" s="90" t="e">
        <f t="shared" si="13"/>
        <v>#N/A</v>
      </c>
      <c r="S38" s="74">
        <v>1</v>
      </c>
      <c r="T38" s="74"/>
      <c r="U38" s="74"/>
      <c r="V38" s="74">
        <v>172</v>
      </c>
      <c r="W38" s="74">
        <v>60</v>
      </c>
      <c r="X38" s="74" t="s">
        <v>94</v>
      </c>
      <c r="Y38" s="71"/>
      <c r="Z38" s="71"/>
      <c r="AA38" s="71"/>
      <c r="AB38"/>
      <c r="AC38"/>
      <c r="AD38"/>
      <c r="AE38"/>
      <c r="AF38"/>
      <c r="AG38"/>
    </row>
    <row r="39" spans="1:33" s="18" customFormat="1" ht="15.7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82" t="str">
        <f t="shared" si="7"/>
        <v/>
      </c>
      <c r="M39" s="82" t="str">
        <f t="shared" si="8"/>
        <v/>
      </c>
      <c r="N39" s="82" t="str">
        <f t="shared" si="9"/>
        <v/>
      </c>
      <c r="O39" s="83" t="e">
        <f t="shared" si="10"/>
        <v>#VALUE!</v>
      </c>
      <c r="P39" s="90" t="e">
        <f t="shared" si="11"/>
        <v>#N/A</v>
      </c>
      <c r="Q39" s="90" t="e">
        <f t="shared" si="12"/>
        <v>#N/A</v>
      </c>
      <c r="R39" s="90" t="e">
        <f t="shared" si="13"/>
        <v>#N/A</v>
      </c>
      <c r="S39" s="74">
        <v>1</v>
      </c>
      <c r="T39" s="74"/>
      <c r="U39" s="74"/>
      <c r="V39" s="74">
        <v>203</v>
      </c>
      <c r="W39" s="74">
        <v>60</v>
      </c>
      <c r="X39" s="74" t="s">
        <v>95</v>
      </c>
      <c r="Y39" s="71"/>
      <c r="Z39" s="71"/>
      <c r="AA39" s="71"/>
      <c r="AB39"/>
      <c r="AC39"/>
      <c r="AD39"/>
      <c r="AE39"/>
      <c r="AF39"/>
      <c r="AG39"/>
    </row>
    <row r="40" spans="1:33" s="18" customFormat="1" ht="15.7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82" t="str">
        <f t="shared" si="7"/>
        <v/>
      </c>
      <c r="M40" s="82" t="str">
        <f t="shared" si="8"/>
        <v/>
      </c>
      <c r="N40" s="82" t="str">
        <f t="shared" si="9"/>
        <v/>
      </c>
      <c r="O40" s="83" t="e">
        <f t="shared" si="10"/>
        <v>#VALUE!</v>
      </c>
      <c r="P40" s="90" t="e">
        <f t="shared" si="11"/>
        <v>#N/A</v>
      </c>
      <c r="Q40" s="90" t="e">
        <f t="shared" si="12"/>
        <v>#N/A</v>
      </c>
      <c r="R40" s="90" t="e">
        <f t="shared" si="13"/>
        <v>#N/A</v>
      </c>
      <c r="S40" s="74">
        <v>1</v>
      </c>
      <c r="T40" s="74"/>
      <c r="U40" s="74"/>
      <c r="V40" s="74">
        <v>233</v>
      </c>
      <c r="W40" s="74">
        <v>60</v>
      </c>
      <c r="X40" s="74" t="s">
        <v>96</v>
      </c>
      <c r="Y40" s="71"/>
      <c r="Z40" s="71"/>
      <c r="AA40" s="71"/>
      <c r="AB40"/>
      <c r="AC40"/>
      <c r="AD40"/>
      <c r="AE40"/>
      <c r="AF40"/>
      <c r="AG40"/>
    </row>
    <row r="41" spans="1:33" s="18" customFormat="1" ht="15.7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82" t="str">
        <f t="shared" si="7"/>
        <v/>
      </c>
      <c r="M41" s="82" t="str">
        <f t="shared" si="8"/>
        <v/>
      </c>
      <c r="N41" s="82" t="str">
        <f t="shared" si="9"/>
        <v/>
      </c>
      <c r="O41" s="83" t="e">
        <f t="shared" si="10"/>
        <v>#VALUE!</v>
      </c>
      <c r="P41" s="90" t="e">
        <f t="shared" si="11"/>
        <v>#N/A</v>
      </c>
      <c r="Q41" s="90" t="e">
        <f t="shared" si="12"/>
        <v>#N/A</v>
      </c>
      <c r="R41" s="90" t="e">
        <f t="shared" si="13"/>
        <v>#N/A</v>
      </c>
      <c r="S41" s="74">
        <v>1</v>
      </c>
      <c r="T41" s="74"/>
      <c r="U41" s="74"/>
      <c r="V41" s="74">
        <v>264</v>
      </c>
      <c r="W41" s="74">
        <v>60</v>
      </c>
      <c r="X41" s="74" t="s">
        <v>97</v>
      </c>
      <c r="Y41" s="71"/>
      <c r="Z41" s="71"/>
      <c r="AA41" s="71"/>
      <c r="AB41"/>
      <c r="AC41"/>
      <c r="AD41"/>
      <c r="AE41"/>
      <c r="AF41"/>
      <c r="AG41"/>
    </row>
    <row r="42" spans="1:33" s="18" customFormat="1" ht="15.7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82" t="str">
        <f t="shared" si="7"/>
        <v/>
      </c>
      <c r="M42" s="82" t="str">
        <f t="shared" si="8"/>
        <v/>
      </c>
      <c r="N42" s="82" t="str">
        <f t="shared" si="9"/>
        <v/>
      </c>
      <c r="O42" s="83" t="e">
        <f t="shared" si="10"/>
        <v>#VALUE!</v>
      </c>
      <c r="P42" s="90" t="e">
        <f t="shared" si="11"/>
        <v>#N/A</v>
      </c>
      <c r="Q42" s="90" t="e">
        <f t="shared" si="12"/>
        <v>#N/A</v>
      </c>
      <c r="R42" s="90" t="e">
        <f t="shared" si="13"/>
        <v>#N/A</v>
      </c>
      <c r="S42" s="74">
        <v>1</v>
      </c>
      <c r="T42" s="74"/>
      <c r="U42" s="74"/>
      <c r="V42" s="74">
        <v>294</v>
      </c>
      <c r="W42" s="74">
        <v>60</v>
      </c>
      <c r="X42" s="74" t="s">
        <v>98</v>
      </c>
      <c r="Y42" s="71"/>
      <c r="Z42" s="71"/>
      <c r="AA42" s="71"/>
      <c r="AB42"/>
      <c r="AC42"/>
      <c r="AD42"/>
      <c r="AE42"/>
      <c r="AF42"/>
      <c r="AG42"/>
    </row>
    <row r="43" spans="1:33" s="18" customFormat="1" ht="15.7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82" t="str">
        <f t="shared" si="7"/>
        <v/>
      </c>
      <c r="M43" s="82" t="str">
        <f t="shared" si="8"/>
        <v/>
      </c>
      <c r="N43" s="82" t="str">
        <f t="shared" si="9"/>
        <v/>
      </c>
      <c r="O43" s="83" t="e">
        <f t="shared" si="10"/>
        <v>#VALUE!</v>
      </c>
      <c r="P43" s="90" t="e">
        <f t="shared" si="11"/>
        <v>#N/A</v>
      </c>
      <c r="Q43" s="90" t="e">
        <f t="shared" si="12"/>
        <v>#N/A</v>
      </c>
      <c r="R43" s="90" t="e">
        <f t="shared" si="13"/>
        <v>#N/A</v>
      </c>
      <c r="S43" s="74">
        <v>1</v>
      </c>
      <c r="T43" s="74"/>
      <c r="U43" s="74"/>
      <c r="V43" s="74">
        <v>325</v>
      </c>
      <c r="W43" s="74">
        <v>60</v>
      </c>
      <c r="X43" s="74" t="s">
        <v>99</v>
      </c>
      <c r="Y43" s="71"/>
      <c r="Z43" s="71"/>
      <c r="AA43" s="71"/>
      <c r="AB43"/>
      <c r="AC43"/>
      <c r="AD43"/>
      <c r="AE43"/>
      <c r="AF43"/>
      <c r="AG43"/>
    </row>
    <row r="44" spans="1:33" s="18" customFormat="1" ht="15.7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82" t="str">
        <f t="shared" si="7"/>
        <v/>
      </c>
      <c r="M44" s="82" t="str">
        <f t="shared" si="8"/>
        <v/>
      </c>
      <c r="N44" s="82" t="str">
        <f t="shared" si="9"/>
        <v/>
      </c>
      <c r="O44" s="83" t="e">
        <f t="shared" si="10"/>
        <v>#VALUE!</v>
      </c>
      <c r="P44" s="90" t="e">
        <f t="shared" si="11"/>
        <v>#N/A</v>
      </c>
      <c r="Q44" s="90" t="e">
        <f t="shared" si="12"/>
        <v>#N/A</v>
      </c>
      <c r="R44" s="90" t="e">
        <f t="shared" si="13"/>
        <v>#N/A</v>
      </c>
      <c r="S44" s="74">
        <v>1</v>
      </c>
      <c r="T44" s="74"/>
      <c r="U44" s="74"/>
      <c r="V44" s="74">
        <v>356</v>
      </c>
      <c r="W44" s="74">
        <v>60</v>
      </c>
      <c r="X44" s="74" t="s">
        <v>100</v>
      </c>
      <c r="Y44" s="71"/>
      <c r="Z44" s="71"/>
      <c r="AA44" s="71"/>
      <c r="AB44"/>
      <c r="AC44"/>
      <c r="AD44"/>
      <c r="AE44"/>
      <c r="AF44"/>
      <c r="AG44"/>
    </row>
    <row r="45" spans="1:33" s="18" customFormat="1" ht="15.7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82" t="str">
        <f t="shared" si="7"/>
        <v/>
      </c>
      <c r="M45" s="82" t="str">
        <f t="shared" si="8"/>
        <v/>
      </c>
      <c r="N45" s="82" t="str">
        <f t="shared" si="9"/>
        <v/>
      </c>
      <c r="O45" s="83" t="e">
        <f t="shared" si="10"/>
        <v>#VALUE!</v>
      </c>
      <c r="P45" s="90" t="e">
        <f t="shared" si="11"/>
        <v>#N/A</v>
      </c>
      <c r="Q45" s="90" t="e">
        <f t="shared" si="12"/>
        <v>#N/A</v>
      </c>
      <c r="R45" s="90" t="e">
        <f t="shared" si="13"/>
        <v>#N/A</v>
      </c>
      <c r="S45" s="74">
        <v>1</v>
      </c>
      <c r="T45" s="74"/>
      <c r="U45" s="74"/>
      <c r="V45" s="74"/>
      <c r="W45" s="74"/>
      <c r="X45" s="74"/>
      <c r="Y45" s="71"/>
      <c r="Z45" s="71"/>
      <c r="AA45" s="71"/>
      <c r="AB45"/>
      <c r="AC45"/>
      <c r="AD45"/>
      <c r="AE45"/>
      <c r="AF45"/>
      <c r="AG45"/>
    </row>
    <row r="46" spans="1:33" s="18" customFormat="1" ht="15.7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82" t="str">
        <f t="shared" si="7"/>
        <v/>
      </c>
      <c r="M46" s="82" t="str">
        <f t="shared" si="8"/>
        <v/>
      </c>
      <c r="N46" s="82" t="str">
        <f t="shared" si="9"/>
        <v/>
      </c>
      <c r="O46" s="83" t="e">
        <f t="shared" si="10"/>
        <v>#VALUE!</v>
      </c>
      <c r="P46" s="90" t="e">
        <f t="shared" si="11"/>
        <v>#N/A</v>
      </c>
      <c r="Q46" s="90" t="e">
        <f t="shared" si="12"/>
        <v>#N/A</v>
      </c>
      <c r="R46" s="90" t="e">
        <f t="shared" si="13"/>
        <v>#N/A</v>
      </c>
      <c r="S46" s="74">
        <v>1</v>
      </c>
      <c r="T46" s="86"/>
      <c r="U46" s="86"/>
      <c r="V46" s="86"/>
      <c r="W46" s="82"/>
      <c r="X46" s="70"/>
      <c r="Y46" s="71"/>
      <c r="Z46" s="71"/>
      <c r="AA46" s="71"/>
      <c r="AB46"/>
      <c r="AC46"/>
      <c r="AD46"/>
      <c r="AE46"/>
      <c r="AF46"/>
      <c r="AG46"/>
    </row>
    <row r="47" spans="1:33" s="18" customFormat="1" ht="15.7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82" t="str">
        <f t="shared" si="7"/>
        <v/>
      </c>
      <c r="M47" s="82" t="str">
        <f t="shared" si="8"/>
        <v/>
      </c>
      <c r="N47" s="82" t="str">
        <f t="shared" si="9"/>
        <v/>
      </c>
      <c r="O47" s="83" t="e">
        <f t="shared" si="10"/>
        <v>#VALUE!</v>
      </c>
      <c r="P47" s="90" t="e">
        <f t="shared" si="11"/>
        <v>#N/A</v>
      </c>
      <c r="Q47" s="90" t="e">
        <f t="shared" si="12"/>
        <v>#N/A</v>
      </c>
      <c r="R47" s="90" t="e">
        <f t="shared" si="13"/>
        <v>#N/A</v>
      </c>
      <c r="S47" s="74">
        <v>1</v>
      </c>
      <c r="T47" s="86"/>
      <c r="U47" s="86"/>
      <c r="V47" s="86"/>
      <c r="W47" s="82"/>
      <c r="X47" s="70"/>
      <c r="Y47" s="71"/>
      <c r="Z47" s="71"/>
      <c r="AA47" s="71"/>
      <c r="AB47"/>
      <c r="AC47"/>
      <c r="AD47"/>
      <c r="AE47"/>
      <c r="AF47"/>
      <c r="AG47"/>
    </row>
    <row r="48" spans="1:33" s="18" customFormat="1" ht="15.7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82" t="str">
        <f t="shared" si="7"/>
        <v/>
      </c>
      <c r="M48" s="82" t="str">
        <f t="shared" si="8"/>
        <v/>
      </c>
      <c r="N48" s="82" t="str">
        <f t="shared" si="9"/>
        <v/>
      </c>
      <c r="O48" s="83" t="e">
        <f t="shared" si="10"/>
        <v>#VALUE!</v>
      </c>
      <c r="P48" s="90" t="e">
        <f t="shared" si="11"/>
        <v>#N/A</v>
      </c>
      <c r="Q48" s="90" t="e">
        <f t="shared" si="12"/>
        <v>#N/A</v>
      </c>
      <c r="R48" s="90" t="e">
        <f t="shared" si="13"/>
        <v>#N/A</v>
      </c>
      <c r="S48" s="74">
        <v>1</v>
      </c>
      <c r="T48" s="86"/>
      <c r="U48" s="86"/>
      <c r="V48" s="86"/>
      <c r="W48" s="82"/>
      <c r="X48" s="70"/>
      <c r="Y48" s="71"/>
      <c r="Z48" s="71"/>
      <c r="AA48" s="71"/>
      <c r="AB48"/>
      <c r="AC48"/>
      <c r="AD48"/>
      <c r="AE48"/>
      <c r="AF48"/>
      <c r="AG48"/>
    </row>
    <row r="49" spans="1:33" s="18" customFormat="1" ht="1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1"/>
      <c r="Y49" s="71"/>
      <c r="Z49" s="71"/>
      <c r="AA49" s="71"/>
      <c r="AB49"/>
      <c r="AC49"/>
      <c r="AD49"/>
      <c r="AE49"/>
      <c r="AF49"/>
      <c r="AG49"/>
    </row>
    <row r="50" spans="1:33" s="18" customFormat="1" ht="1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1"/>
      <c r="Y50" s="71"/>
      <c r="Z50" s="71"/>
      <c r="AA50" s="71"/>
      <c r="AB50"/>
      <c r="AC50"/>
      <c r="AD50"/>
      <c r="AE50"/>
      <c r="AF50"/>
      <c r="AG50"/>
    </row>
    <row r="51" spans="1:33" s="18" customFormat="1" ht="15.75">
      <c r="A51" s="31"/>
      <c r="B51" s="31"/>
      <c r="C51" s="31"/>
      <c r="D51" s="31"/>
      <c r="E51" s="31"/>
      <c r="F51" s="31"/>
      <c r="G51" s="31"/>
      <c r="H51" s="31"/>
      <c r="I51" s="31"/>
      <c r="J51" s="35"/>
      <c r="K51" s="35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1"/>
      <c r="Y51" s="71"/>
      <c r="Z51" s="71"/>
      <c r="AA51" s="71"/>
      <c r="AB51"/>
      <c r="AC51"/>
      <c r="AD51"/>
      <c r="AE51"/>
      <c r="AF51"/>
      <c r="AG51"/>
    </row>
    <row r="52" spans="1:33" s="18" customFormat="1" ht="15">
      <c r="A52" s="31"/>
      <c r="B52" s="31"/>
      <c r="C52" s="31"/>
      <c r="D52" s="31"/>
      <c r="E52" s="31"/>
      <c r="F52" s="31"/>
      <c r="G52" s="31"/>
      <c r="H52" s="31"/>
      <c r="I52" s="31"/>
      <c r="J52" s="32"/>
      <c r="K52" s="32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1"/>
      <c r="Y52" s="71"/>
      <c r="Z52" s="71"/>
      <c r="AA52" s="71"/>
      <c r="AB52"/>
      <c r="AC52"/>
      <c r="AD52"/>
      <c r="AE52"/>
      <c r="AF52"/>
      <c r="AG52"/>
    </row>
    <row r="53" spans="1:33" s="18" customFormat="1" ht="15">
      <c r="A53" s="31"/>
      <c r="B53" s="31"/>
      <c r="C53" s="31"/>
      <c r="D53" s="31"/>
      <c r="E53" s="31"/>
      <c r="F53" s="31"/>
      <c r="G53" s="31"/>
      <c r="H53" s="31"/>
      <c r="I53" s="31"/>
      <c r="J53" s="32"/>
      <c r="K53" s="32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1"/>
      <c r="Y53" s="71"/>
      <c r="Z53" s="71"/>
      <c r="AA53" s="71"/>
      <c r="AB53"/>
      <c r="AC53"/>
      <c r="AD53"/>
      <c r="AE53"/>
      <c r="AF53"/>
      <c r="AG53"/>
    </row>
    <row r="54" spans="1:33" s="18" customFormat="1" ht="15.75">
      <c r="A54" s="31"/>
      <c r="B54" s="31"/>
      <c r="C54" s="31"/>
      <c r="D54" s="31"/>
      <c r="E54" s="31"/>
      <c r="F54" s="31"/>
      <c r="G54" s="31"/>
      <c r="H54" s="31"/>
      <c r="I54" s="31"/>
      <c r="J54" s="32"/>
      <c r="K54" s="32"/>
      <c r="L54" s="93" t="s">
        <v>22</v>
      </c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1"/>
      <c r="Y54" s="71"/>
      <c r="Z54" s="71"/>
      <c r="AA54" s="71"/>
      <c r="AB54"/>
      <c r="AC54"/>
      <c r="AD54"/>
      <c r="AE54"/>
      <c r="AF54"/>
      <c r="AG54"/>
    </row>
    <row r="55" spans="1:33" s="18" customFormat="1" ht="15.75">
      <c r="A55" s="31"/>
      <c r="B55" s="31"/>
      <c r="C55" s="31"/>
      <c r="D55" s="31"/>
      <c r="E55" s="31"/>
      <c r="F55" s="31"/>
      <c r="G55" s="31"/>
      <c r="H55" s="31"/>
      <c r="I55" s="31"/>
      <c r="J55" s="32"/>
      <c r="K55" s="32"/>
      <c r="L55" s="93" t="s">
        <v>57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1"/>
      <c r="Y55" s="71"/>
      <c r="Z55" s="71"/>
      <c r="AA55" s="71"/>
      <c r="AB55"/>
      <c r="AC55"/>
      <c r="AD55"/>
      <c r="AE55"/>
      <c r="AF55"/>
      <c r="AG55"/>
    </row>
    <row r="56" spans="1:33" s="18" customFormat="1" ht="15.7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94" t="s">
        <v>27</v>
      </c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1"/>
      <c r="Y56" s="71"/>
      <c r="Z56" s="71"/>
      <c r="AA56" s="71"/>
      <c r="AB56"/>
      <c r="AC56"/>
      <c r="AD56"/>
      <c r="AE56"/>
      <c r="AF56"/>
      <c r="AG56"/>
    </row>
    <row r="57" spans="1:33" s="18" customFormat="1" ht="15.7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95" t="s">
        <v>28</v>
      </c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1"/>
      <c r="Y57" s="71"/>
      <c r="Z57" s="71"/>
      <c r="AA57" s="71"/>
      <c r="AB57"/>
      <c r="AC57"/>
      <c r="AD57"/>
      <c r="AE57"/>
      <c r="AF57"/>
      <c r="AG57"/>
    </row>
    <row r="58" spans="1:33" s="18" customFormat="1" ht="15.7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95" t="s">
        <v>58</v>
      </c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1"/>
      <c r="Y58" s="71"/>
      <c r="Z58" s="71"/>
      <c r="AA58" s="71"/>
      <c r="AB58"/>
      <c r="AC58"/>
      <c r="AD58"/>
      <c r="AE58"/>
      <c r="AF58"/>
      <c r="AG58"/>
    </row>
    <row r="59" spans="1:33" s="18" customFormat="1" ht="15.7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94" t="s">
        <v>29</v>
      </c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1"/>
      <c r="Y59" s="71"/>
      <c r="Z59" s="71"/>
      <c r="AA59" s="71"/>
      <c r="AB59"/>
      <c r="AC59"/>
      <c r="AD59"/>
      <c r="AE59"/>
      <c r="AF59"/>
      <c r="AG59"/>
    </row>
    <row r="60" spans="1:33" s="18" customFormat="1" ht="1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96" t="s">
        <v>31</v>
      </c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1"/>
      <c r="Y60" s="71"/>
      <c r="Z60" s="71"/>
      <c r="AA60" s="71"/>
      <c r="AB60"/>
      <c r="AC60"/>
      <c r="AD60"/>
      <c r="AE60"/>
      <c r="AF60"/>
      <c r="AG60"/>
    </row>
    <row r="61" spans="1:33" s="18" customFormat="1" ht="1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96" t="s">
        <v>32</v>
      </c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1"/>
      <c r="Y61" s="71"/>
      <c r="Z61" s="71"/>
      <c r="AA61" s="71"/>
      <c r="AB61"/>
      <c r="AC61"/>
      <c r="AD61"/>
      <c r="AE61"/>
      <c r="AF61"/>
      <c r="AG61"/>
    </row>
    <row r="62" spans="1:33" s="18" customFormat="1" ht="1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96" t="s">
        <v>33</v>
      </c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1"/>
      <c r="Y62" s="71"/>
      <c r="Z62" s="71"/>
      <c r="AA62" s="71"/>
      <c r="AB62"/>
      <c r="AC62"/>
      <c r="AD62"/>
      <c r="AE62"/>
      <c r="AF62"/>
      <c r="AG62"/>
    </row>
    <row r="63" spans="1:33" s="18" customFormat="1" ht="1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96" t="s">
        <v>34</v>
      </c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1"/>
      <c r="Y63" s="71"/>
      <c r="Z63" s="71"/>
      <c r="AA63" s="71"/>
      <c r="AB63"/>
      <c r="AC63"/>
      <c r="AD63"/>
      <c r="AE63"/>
      <c r="AF63"/>
      <c r="AG63"/>
    </row>
    <row r="64" spans="1:33" s="18" customFormat="1" ht="15.75">
      <c r="A64" s="217"/>
      <c r="B64" s="217"/>
      <c r="C64" s="32"/>
      <c r="D64" s="32"/>
      <c r="E64" s="32"/>
      <c r="F64" s="32"/>
      <c r="G64" s="32"/>
      <c r="H64" s="32"/>
      <c r="I64" s="32"/>
      <c r="J64" s="32"/>
      <c r="K64" s="32"/>
      <c r="L64" s="96" t="s">
        <v>82</v>
      </c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1"/>
      <c r="Y64" s="71"/>
      <c r="Z64" s="71"/>
      <c r="AA64" s="71"/>
      <c r="AB64"/>
      <c r="AC64"/>
      <c r="AD64"/>
      <c r="AE64"/>
      <c r="AF64"/>
      <c r="AG64"/>
    </row>
    <row r="65" spans="1:33" s="18" customFormat="1" ht="1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96" t="s">
        <v>35</v>
      </c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1"/>
      <c r="Y65" s="71"/>
      <c r="Z65" s="71"/>
      <c r="AA65" s="71"/>
      <c r="AB65"/>
      <c r="AC65"/>
      <c r="AD65"/>
      <c r="AE65"/>
      <c r="AF65"/>
      <c r="AG65"/>
    </row>
    <row r="66" spans="1:33" s="18" customFormat="1" ht="1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96" t="s">
        <v>36</v>
      </c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1"/>
      <c r="Y66" s="71"/>
      <c r="Z66" s="71"/>
      <c r="AA66" s="71"/>
      <c r="AB66"/>
      <c r="AC66"/>
      <c r="AD66"/>
      <c r="AE66"/>
      <c r="AF66"/>
      <c r="AG66"/>
    </row>
    <row r="67" spans="1:33" s="18" customFormat="1" ht="1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96" t="s">
        <v>37</v>
      </c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1"/>
      <c r="Y67" s="71"/>
      <c r="Z67" s="71"/>
      <c r="AA67" s="71"/>
      <c r="AB67"/>
      <c r="AC67"/>
      <c r="AD67"/>
      <c r="AE67"/>
      <c r="AF67"/>
      <c r="AG67"/>
    </row>
    <row r="68" spans="1:33" s="18" customFormat="1" ht="1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96" t="s">
        <v>81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1"/>
      <c r="Y68" s="71"/>
      <c r="Z68" s="71"/>
      <c r="AA68" s="71"/>
      <c r="AB68"/>
      <c r="AC68"/>
      <c r="AD68"/>
      <c r="AE68"/>
      <c r="AF68"/>
      <c r="AG68"/>
    </row>
    <row r="69" spans="1:33" s="18" customFormat="1" ht="1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96" t="s">
        <v>38</v>
      </c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1"/>
      <c r="Y69" s="71"/>
      <c r="Z69" s="71"/>
      <c r="AA69" s="71"/>
      <c r="AB69"/>
      <c r="AC69"/>
      <c r="AD69"/>
      <c r="AE69"/>
      <c r="AF69"/>
      <c r="AG69"/>
    </row>
    <row r="70" spans="1:33" s="18" customFormat="1" ht="1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96" t="s">
        <v>39</v>
      </c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1"/>
      <c r="Y70" s="71"/>
      <c r="Z70" s="71"/>
      <c r="AA70" s="71"/>
      <c r="AB70"/>
      <c r="AC70"/>
      <c r="AD70"/>
      <c r="AE70"/>
      <c r="AF70"/>
      <c r="AG70"/>
    </row>
    <row r="71" spans="1:33" s="18" customFormat="1" ht="1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96" t="s">
        <v>40</v>
      </c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1"/>
      <c r="Y71" s="71"/>
      <c r="Z71" s="71"/>
      <c r="AA71" s="71"/>
      <c r="AB71"/>
      <c r="AC71"/>
      <c r="AD71"/>
      <c r="AE71"/>
      <c r="AF71"/>
      <c r="AG71"/>
    </row>
    <row r="72" spans="1:33" s="18" customFormat="1" ht="15.75" thickBo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70" t="s">
        <v>80</v>
      </c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1"/>
      <c r="Y72" s="71"/>
      <c r="Z72" s="71"/>
      <c r="AA72" s="71"/>
      <c r="AB72"/>
      <c r="AC72"/>
      <c r="AD72"/>
      <c r="AE72"/>
      <c r="AF72"/>
      <c r="AG72"/>
    </row>
    <row r="73" spans="1:33" s="18" customFormat="1" ht="15" customHeight="1" thickBot="1">
      <c r="A73" s="214" t="s">
        <v>59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6"/>
      <c r="L73" s="96" t="s">
        <v>41</v>
      </c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1"/>
      <c r="Y73" s="71"/>
      <c r="Z73" s="71"/>
      <c r="AA73" s="71"/>
      <c r="AB73"/>
      <c r="AC73"/>
      <c r="AD73"/>
      <c r="AE73"/>
      <c r="AF73"/>
      <c r="AG73"/>
    </row>
    <row r="74" spans="1:33" s="18" customFormat="1" ht="15">
      <c r="A74" s="19"/>
      <c r="B74" s="20"/>
      <c r="C74" s="20"/>
      <c r="D74" s="20"/>
      <c r="E74" s="20"/>
      <c r="F74" s="20"/>
      <c r="G74" s="20"/>
      <c r="H74" s="20"/>
      <c r="I74" s="20"/>
      <c r="J74" s="20"/>
      <c r="K74" s="21"/>
      <c r="L74" s="70" t="s">
        <v>42</v>
      </c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1"/>
      <c r="Y74" s="71"/>
      <c r="Z74" s="71"/>
      <c r="AA74" s="71"/>
      <c r="AB74"/>
      <c r="AC74"/>
      <c r="AD74"/>
      <c r="AE74"/>
      <c r="AF74"/>
      <c r="AG74"/>
    </row>
    <row r="75" spans="1:33" s="18" customFormat="1" ht="15">
      <c r="A75" s="22"/>
      <c r="B75" s="23"/>
      <c r="C75" s="23"/>
      <c r="D75" s="23"/>
      <c r="E75" s="23"/>
      <c r="F75" s="23"/>
      <c r="G75" s="23"/>
      <c r="H75" s="23"/>
      <c r="I75" s="23"/>
      <c r="J75" s="23"/>
      <c r="K75" s="24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1"/>
      <c r="Y75" s="71"/>
      <c r="Z75" s="71"/>
      <c r="AA75" s="71"/>
      <c r="AB75"/>
      <c r="AC75"/>
      <c r="AD75"/>
      <c r="AE75"/>
      <c r="AF75"/>
      <c r="AG75"/>
    </row>
    <row r="76" spans="1:33" s="18" customFormat="1" ht="15">
      <c r="A76" s="22"/>
      <c r="B76" s="23"/>
      <c r="C76" s="23"/>
      <c r="D76" s="23"/>
      <c r="E76" s="23"/>
      <c r="F76" s="23"/>
      <c r="G76" s="23"/>
      <c r="H76" s="23"/>
      <c r="I76" s="23"/>
      <c r="J76" s="23"/>
      <c r="K76" s="24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1"/>
      <c r="Y76" s="71"/>
      <c r="Z76" s="71"/>
      <c r="AA76" s="71"/>
      <c r="AB76"/>
      <c r="AC76"/>
      <c r="AD76"/>
      <c r="AE76"/>
      <c r="AF76"/>
      <c r="AG76"/>
    </row>
    <row r="77" spans="1:33" s="18" customFormat="1" ht="15">
      <c r="A77" s="22"/>
      <c r="B77" s="23"/>
      <c r="C77" s="23"/>
      <c r="D77" s="23"/>
      <c r="E77" s="23"/>
      <c r="F77" s="23"/>
      <c r="G77" s="23"/>
      <c r="H77" s="23"/>
      <c r="I77" s="23"/>
      <c r="J77" s="23"/>
      <c r="K77" s="24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1"/>
      <c r="Y77" s="71"/>
      <c r="Z77" s="71"/>
      <c r="AA77" s="71"/>
      <c r="AB77"/>
      <c r="AC77"/>
      <c r="AD77"/>
      <c r="AE77"/>
      <c r="AF77"/>
      <c r="AG77"/>
    </row>
    <row r="78" spans="1:33" s="18" customFormat="1" ht="15">
      <c r="A78" s="22"/>
      <c r="B78" s="23"/>
      <c r="C78" s="23"/>
      <c r="D78" s="23"/>
      <c r="E78" s="23"/>
      <c r="F78" s="23"/>
      <c r="G78" s="23"/>
      <c r="H78" s="23"/>
      <c r="I78" s="23"/>
      <c r="J78" s="23"/>
      <c r="K78" s="24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1"/>
      <c r="Y78" s="71"/>
      <c r="Z78" s="71"/>
      <c r="AA78" s="71"/>
      <c r="AB78"/>
      <c r="AC78"/>
      <c r="AD78"/>
      <c r="AE78"/>
      <c r="AF78"/>
      <c r="AG78"/>
    </row>
    <row r="79" spans="1:33" s="18" customFormat="1" ht="15">
      <c r="A79" s="22"/>
      <c r="B79" s="23"/>
      <c r="C79" s="23"/>
      <c r="D79" s="23"/>
      <c r="E79" s="23"/>
      <c r="F79" s="23"/>
      <c r="G79" s="23"/>
      <c r="H79" s="23"/>
      <c r="I79" s="23"/>
      <c r="J79" s="23"/>
      <c r="K79" s="24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1"/>
      <c r="Y79" s="71"/>
      <c r="Z79" s="71"/>
      <c r="AA79" s="71"/>
      <c r="AB79"/>
      <c r="AC79"/>
      <c r="AD79"/>
      <c r="AE79"/>
      <c r="AF79"/>
      <c r="AG79"/>
    </row>
    <row r="80" spans="1:33" s="18" customFormat="1" ht="15">
      <c r="A80" s="22"/>
      <c r="B80" s="23"/>
      <c r="C80" s="23"/>
      <c r="D80" s="23"/>
      <c r="E80" s="23"/>
      <c r="F80" s="23"/>
      <c r="G80" s="23"/>
      <c r="H80" s="23"/>
      <c r="I80" s="23"/>
      <c r="J80" s="23"/>
      <c r="K80" s="24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1"/>
      <c r="Y80" s="71"/>
      <c r="Z80" s="71"/>
      <c r="AA80" s="71"/>
      <c r="AB80"/>
      <c r="AC80"/>
      <c r="AD80"/>
      <c r="AE80"/>
      <c r="AF80"/>
      <c r="AG80"/>
    </row>
    <row r="81" spans="1:33" s="18" customFormat="1" ht="15">
      <c r="A81" s="22"/>
      <c r="B81" s="23"/>
      <c r="C81" s="23"/>
      <c r="D81" s="23"/>
      <c r="E81" s="23"/>
      <c r="F81" s="23"/>
      <c r="G81" s="23"/>
      <c r="H81" s="23"/>
      <c r="I81" s="23"/>
      <c r="J81" s="23"/>
      <c r="K81" s="24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1"/>
      <c r="Y81" s="71"/>
      <c r="Z81" s="71"/>
      <c r="AA81" s="71"/>
      <c r="AB81"/>
      <c r="AC81"/>
      <c r="AD81"/>
      <c r="AE81"/>
      <c r="AF81"/>
      <c r="AG81"/>
    </row>
    <row r="82" spans="1:33" s="18" customFormat="1" ht="15">
      <c r="A82" s="22"/>
      <c r="B82" s="23"/>
      <c r="C82" s="23"/>
      <c r="D82" s="23"/>
      <c r="E82" s="23"/>
      <c r="F82" s="23"/>
      <c r="G82" s="23"/>
      <c r="H82" s="23"/>
      <c r="I82" s="23"/>
      <c r="J82" s="23"/>
      <c r="K82" s="24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1"/>
      <c r="Y82" s="71"/>
      <c r="Z82" s="71"/>
      <c r="AA82" s="71"/>
      <c r="AB82"/>
      <c r="AC82"/>
      <c r="AD82"/>
      <c r="AE82"/>
      <c r="AF82"/>
      <c r="AG82"/>
    </row>
    <row r="83" spans="1:33" s="18" customFormat="1" ht="15.75" thickBot="1">
      <c r="A83" s="25"/>
      <c r="B83" s="26"/>
      <c r="C83" s="26"/>
      <c r="D83" s="26"/>
      <c r="E83" s="26"/>
      <c r="F83" s="26"/>
      <c r="G83" s="26"/>
      <c r="H83" s="26"/>
      <c r="I83" s="26"/>
      <c r="J83" s="26"/>
      <c r="K83" s="27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1"/>
      <c r="Y83" s="71"/>
      <c r="Z83" s="71"/>
      <c r="AA83" s="71"/>
      <c r="AB83"/>
      <c r="AC83"/>
      <c r="AD83"/>
      <c r="AE83"/>
      <c r="AF83"/>
      <c r="AG83"/>
    </row>
  </sheetData>
  <mergeCells count="8">
    <mergeCell ref="A73:K73"/>
    <mergeCell ref="A64:B64"/>
    <mergeCell ref="V10:X10"/>
    <mergeCell ref="A1:K3"/>
    <mergeCell ref="J8:K8"/>
    <mergeCell ref="A10:B10"/>
    <mergeCell ref="A30:B30"/>
    <mergeCell ref="V31:X31"/>
  </mergeCells>
  <conditionalFormatting sqref="C12:J27">
    <cfRule type="containsErrors" dxfId="3" priority="6">
      <formula>ISERROR(C12)</formula>
    </cfRule>
  </conditionalFormatting>
  <conditionalFormatting sqref="E12:E27">
    <cfRule type="top10" dxfId="2" priority="3" bottom="1" rank="1"/>
  </conditionalFormatting>
  <conditionalFormatting sqref="C12:C27">
    <cfRule type="top10" dxfId="1" priority="2" bottom="1" rank="1"/>
  </conditionalFormatting>
  <conditionalFormatting sqref="H12:H27">
    <cfRule type="top10" dxfId="0" priority="1" bottom="1" rank="1"/>
  </conditionalFormatting>
  <dataValidations count="1">
    <dataValidation type="list" allowBlank="1" showInputMessage="1" showErrorMessage="1" sqref="B6" xr:uid="{00000000-0002-0000-0200-000000000000}">
      <formula1>$L$54:$L$74</formula1>
    </dataValidation>
  </dataValidations>
  <pageMargins left="0.7" right="0.7" top="0.75" bottom="0.75" header="0.3" footer="0.3"/>
  <pageSetup paperSize="9" scale="57" orientation="portrait" r:id="rId1"/>
  <ignoredErrors>
    <ignoredError sqref="O27 O44:O48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TEST ÚČINNOSTI ZÁBĚRU</vt:lpstr>
      <vt:lpstr>Vstupní data</vt:lpstr>
      <vt:lpstr>STReportPg2play</vt:lpstr>
      <vt:lpstr>STReportPg2play!Oblast_tisku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Sian Allen HPSNZ</dc:creator>
  <cp:lastModifiedBy>Tesárek Jakub</cp:lastModifiedBy>
  <cp:lastPrinted>2021-08-27T12:29:53Z</cp:lastPrinted>
  <dcterms:created xsi:type="dcterms:W3CDTF">2012-02-02T21:16:19Z</dcterms:created>
  <dcterms:modified xsi:type="dcterms:W3CDTF">2021-09-23T10:39:54Z</dcterms:modified>
</cp:coreProperties>
</file>